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1 December\Pre Meeting Docs\"/>
    </mc:Choice>
  </mc:AlternateContent>
  <xr:revisionPtr revIDLastSave="0" documentId="8_{6103F597-D796-4D2B-A89C-CDFF84912F8C}" xr6:coauthVersionLast="45" xr6:coauthVersionMax="45" xr10:uidLastSave="{00000000-0000-0000-0000-000000000000}"/>
  <bookViews>
    <workbookView xWindow="-120" yWindow="-120" windowWidth="29040" windowHeight="16440" xr2:uid="{68746762-CACB-4C74-82F8-45742FFAD4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1" l="1"/>
  <c r="G44" i="1"/>
  <c r="E44" i="1"/>
  <c r="D44" i="1"/>
  <c r="C44" i="1"/>
  <c r="F36" i="1"/>
  <c r="F29" i="1"/>
  <c r="F44" i="1" s="1"/>
  <c r="K10" i="1"/>
  <c r="K44" i="1" s="1"/>
  <c r="H10" i="1"/>
  <c r="H44" i="1" s="1"/>
</calcChain>
</file>

<file path=xl/sharedStrings.xml><?xml version="1.0" encoding="utf-8"?>
<sst xmlns="http://schemas.openxmlformats.org/spreadsheetml/2006/main" count="121" uniqueCount="44">
  <si>
    <t>Catch as of</t>
  </si>
  <si>
    <t>Species</t>
  </si>
  <si>
    <t>Area</t>
  </si>
  <si>
    <t>OFL</t>
  </si>
  <si>
    <t>ABC</t>
  </si>
  <si>
    <t>TAC</t>
  </si>
  <si>
    <t>Pollock</t>
  </si>
  <si>
    <t>EBS</t>
  </si>
  <si>
    <t>AI</t>
  </si>
  <si>
    <t>Bogoslof</t>
  </si>
  <si>
    <t>Pacific cod</t>
  </si>
  <si>
    <t>BS</t>
  </si>
  <si>
    <t>BSAI</t>
  </si>
  <si>
    <t>Sablefish</t>
  </si>
  <si>
    <t>n/a</t>
  </si>
  <si>
    <t>Yellowfin sole</t>
  </si>
  <si>
    <t>Greenland turbot</t>
  </si>
  <si>
    <t>Arrowtooth flounder</t>
  </si>
  <si>
    <t>Kamchatka flounder</t>
  </si>
  <si>
    <t>Northern rock sole</t>
  </si>
  <si>
    <t>Flathead sole</t>
  </si>
  <si>
    <t>Alaska plaice</t>
  </si>
  <si>
    <t>Other flatfish</t>
  </si>
  <si>
    <t>Pacific Ocean perch</t>
  </si>
  <si>
    <t>EAI</t>
  </si>
  <si>
    <t>CAI</t>
  </si>
  <si>
    <t>WAI</t>
  </si>
  <si>
    <t>Northern rockfish</t>
  </si>
  <si>
    <t>EBS/EAI</t>
  </si>
  <si>
    <t>CAI/WAI</t>
  </si>
  <si>
    <t>Shortraker rockfish</t>
  </si>
  <si>
    <t>Other rockfish</t>
  </si>
  <si>
    <t>Atka mackerel</t>
  </si>
  <si>
    <t>EAI/BS</t>
  </si>
  <si>
    <t>Skates</t>
  </si>
  <si>
    <t>Sculpins</t>
  </si>
  <si>
    <t>Sharks</t>
  </si>
  <si>
    <t>Octopuses</t>
  </si>
  <si>
    <t>Total</t>
  </si>
  <si>
    <t>Blackspotted /Rougheye Rockfish</t>
  </si>
  <si>
    <t>Sources:  2019 OFLs, ABCs, and TACs are from harvest specifications adopted by the Council in December 2018; 2019 catches through November 2, 2019 from AKR Catch Accounting.</t>
  </si>
  <si>
    <t>PT Recommended 2020</t>
  </si>
  <si>
    <t>PT Recommended 2021</t>
  </si>
  <si>
    <t>Table 1. November Plan Team recommended OFL and ABC for Groundfish in the Bering Sea/Aleutian Islands (metric tons) for 2020-2021.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</si>
</sst>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14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0" fontId="6" fillId="0" borderId="10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164" fontId="6" fillId="2" borderId="10" xfId="1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2" borderId="14" xfId="0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right" vertical="center"/>
    </xf>
    <xf numFmtId="3" fontId="6" fillId="2" borderId="15" xfId="0" applyNumberFormat="1" applyFont="1" applyFill="1" applyBorder="1" applyAlignment="1">
      <alignment horizontal="right" vertical="center" wrapText="1"/>
    </xf>
    <xf numFmtId="3" fontId="6" fillId="2" borderId="16" xfId="0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3" fontId="6" fillId="0" borderId="15" xfId="0" applyNumberFormat="1" applyFont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/>
    </xf>
    <xf numFmtId="3" fontId="6" fillId="2" borderId="0" xfId="2" applyNumberFormat="1" applyFill="1" applyAlignment="1">
      <alignment horizontal="right" vertical="center" wrapText="1"/>
    </xf>
    <xf numFmtId="3" fontId="6" fillId="0" borderId="0" xfId="2" applyNumberFormat="1" applyAlignment="1">
      <alignment horizontal="right" vertical="center" wrapText="1"/>
    </xf>
    <xf numFmtId="0" fontId="5" fillId="0" borderId="13" xfId="0" applyFont="1" applyBorder="1" applyAlignment="1">
      <alignment vertical="center"/>
    </xf>
    <xf numFmtId="3" fontId="6" fillId="2" borderId="15" xfId="2" applyNumberFormat="1" applyFill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3" fontId="6" fillId="0" borderId="19" xfId="0" applyNumberFormat="1" applyFont="1" applyBorder="1" applyAlignment="1">
      <alignment horizontal="right" vertical="center"/>
    </xf>
    <xf numFmtId="164" fontId="6" fillId="0" borderId="18" xfId="1" applyNumberFormat="1" applyFont="1" applyFill="1" applyBorder="1" applyAlignment="1">
      <alignment horizontal="right" vertical="center"/>
    </xf>
    <xf numFmtId="3" fontId="6" fillId="0" borderId="19" xfId="2" applyNumberForma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vertical="center"/>
    </xf>
    <xf numFmtId="164" fontId="7" fillId="0" borderId="18" xfId="1" applyNumberFormat="1" applyFont="1" applyFill="1" applyBorder="1" applyAlignment="1">
      <alignment horizontal="right"/>
    </xf>
    <xf numFmtId="0" fontId="6" fillId="2" borderId="18" xfId="0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horizontal="right" vertical="center"/>
    </xf>
    <xf numFmtId="164" fontId="7" fillId="2" borderId="18" xfId="1" applyNumberFormat="1" applyFont="1" applyFill="1" applyBorder="1" applyAlignment="1">
      <alignment horizontal="right"/>
    </xf>
    <xf numFmtId="3" fontId="6" fillId="2" borderId="19" xfId="2" applyNumberFormat="1" applyFill="1" applyBorder="1" applyAlignment="1">
      <alignment horizontal="right" vertical="center" wrapText="1"/>
    </xf>
    <xf numFmtId="3" fontId="6" fillId="2" borderId="20" xfId="0" applyNumberFormat="1" applyFont="1" applyFill="1" applyBorder="1" applyAlignment="1">
      <alignment horizontal="right" vertical="center"/>
    </xf>
    <xf numFmtId="164" fontId="6" fillId="2" borderId="18" xfId="1" applyNumberFormat="1" applyFont="1" applyFill="1" applyBorder="1" applyAlignment="1">
      <alignment horizontal="right"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2" borderId="1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7" fillId="0" borderId="14" xfId="1" applyNumberFormat="1" applyFont="1" applyFill="1" applyBorder="1" applyAlignment="1">
      <alignment horizontal="right"/>
    </xf>
    <xf numFmtId="3" fontId="6" fillId="0" borderId="15" xfId="2" applyNumberFormat="1" applyBorder="1" applyAlignment="1">
      <alignment horizontal="right" vertical="center" wrapText="1"/>
    </xf>
    <xf numFmtId="164" fontId="6" fillId="0" borderId="14" xfId="1" applyNumberFormat="1" applyFont="1" applyBorder="1" applyAlignment="1">
      <alignment horizontal="right" vertical="center"/>
    </xf>
    <xf numFmtId="0" fontId="5" fillId="0" borderId="13" xfId="0" quotePrefix="1" applyFont="1" applyBorder="1" applyAlignment="1">
      <alignment vertical="center"/>
    </xf>
    <xf numFmtId="164" fontId="7" fillId="2" borderId="14" xfId="1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 vertical="center"/>
    </xf>
    <xf numFmtId="3" fontId="0" fillId="2" borderId="15" xfId="0" applyNumberFormat="1" applyFill="1" applyBorder="1"/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 2" xfId="2" xr:uid="{CB7EDB91-F9A5-4868-893D-7ABBF10E4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3C92-ACBF-4AC7-9952-41810070C329}">
  <dimension ref="A1:L45"/>
  <sheetViews>
    <sheetView tabSelected="1" workbookViewId="0">
      <selection activeCell="O10" sqref="O10"/>
    </sheetView>
  </sheetViews>
  <sheetFormatPr defaultRowHeight="15" x14ac:dyDescent="0.25"/>
  <cols>
    <col min="1" max="1" width="19.85546875" customWidth="1"/>
    <col min="6" max="6" width="11.28515625" customWidth="1"/>
    <col min="12" max="12" width="10.7109375" bestFit="1" customWidth="1"/>
  </cols>
  <sheetData>
    <row r="1" spans="1:12" ht="15.75" x14ac:dyDescent="0.25">
      <c r="A1" s="1" t="s">
        <v>43</v>
      </c>
      <c r="B1" s="2"/>
      <c r="C1" s="2"/>
      <c r="D1" s="2"/>
      <c r="K1" s="3"/>
      <c r="L1" s="4"/>
    </row>
    <row r="2" spans="1:12" ht="15.75" thickBot="1" x14ac:dyDescent="0.3">
      <c r="L2" s="3">
        <v>43791</v>
      </c>
    </row>
    <row r="3" spans="1:12" x14ac:dyDescent="0.25">
      <c r="A3" s="5"/>
      <c r="B3" s="6"/>
      <c r="C3" s="67">
        <v>2019</v>
      </c>
      <c r="D3" s="67"/>
      <c r="E3" s="67"/>
      <c r="F3" s="6" t="s">
        <v>0</v>
      </c>
      <c r="G3" s="67" t="s">
        <v>41</v>
      </c>
      <c r="H3" s="67"/>
      <c r="I3" s="68"/>
      <c r="J3" s="67" t="s">
        <v>42</v>
      </c>
      <c r="K3" s="67"/>
      <c r="L3" s="68"/>
    </row>
    <row r="4" spans="1:12" ht="15.75" thickBo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10">
        <v>43771</v>
      </c>
      <c r="G4" s="11" t="s">
        <v>3</v>
      </c>
      <c r="H4" s="11" t="s">
        <v>4</v>
      </c>
      <c r="I4" s="12" t="s">
        <v>5</v>
      </c>
      <c r="J4" s="11" t="s">
        <v>3</v>
      </c>
      <c r="K4" s="11" t="s">
        <v>4</v>
      </c>
      <c r="L4" s="12" t="s">
        <v>5</v>
      </c>
    </row>
    <row r="5" spans="1:12" x14ac:dyDescent="0.25">
      <c r="A5" s="69" t="s">
        <v>6</v>
      </c>
      <c r="B5" s="13" t="s">
        <v>7</v>
      </c>
      <c r="C5" s="14">
        <v>3914000</v>
      </c>
      <c r="D5" s="14">
        <v>2163000</v>
      </c>
      <c r="E5" s="14">
        <v>1397000</v>
      </c>
      <c r="F5" s="15">
        <v>1406063</v>
      </c>
      <c r="G5" s="16">
        <v>4273000</v>
      </c>
      <c r="H5" s="16">
        <v>2045000</v>
      </c>
      <c r="I5" s="17"/>
      <c r="J5" s="16">
        <v>3456000</v>
      </c>
      <c r="K5" s="16">
        <v>1716000</v>
      </c>
      <c r="L5" s="17"/>
    </row>
    <row r="6" spans="1:12" x14ac:dyDescent="0.25">
      <c r="A6" s="69"/>
      <c r="B6" s="18" t="s">
        <v>8</v>
      </c>
      <c r="C6" s="19">
        <v>64240</v>
      </c>
      <c r="D6" s="19">
        <v>52887</v>
      </c>
      <c r="E6" s="19">
        <v>19000</v>
      </c>
      <c r="F6" s="20">
        <v>1592</v>
      </c>
      <c r="G6" s="21">
        <v>66973</v>
      </c>
      <c r="H6" s="21">
        <v>55120</v>
      </c>
      <c r="I6" s="22"/>
      <c r="J6" s="21">
        <v>70970</v>
      </c>
      <c r="K6" s="21">
        <v>58384</v>
      </c>
      <c r="L6" s="22"/>
    </row>
    <row r="7" spans="1:12" x14ac:dyDescent="0.25">
      <c r="A7" s="70"/>
      <c r="B7" s="13" t="s">
        <v>9</v>
      </c>
      <c r="C7" s="14">
        <v>183080</v>
      </c>
      <c r="D7" s="14">
        <v>137310</v>
      </c>
      <c r="E7" s="23">
        <v>75</v>
      </c>
      <c r="F7" s="15">
        <v>121</v>
      </c>
      <c r="G7" s="14">
        <v>183080</v>
      </c>
      <c r="H7" s="14">
        <v>137310</v>
      </c>
      <c r="I7" s="17"/>
      <c r="J7" s="14">
        <v>183080</v>
      </c>
      <c r="K7" s="16">
        <v>137310</v>
      </c>
      <c r="L7" s="17"/>
    </row>
    <row r="8" spans="1:12" x14ac:dyDescent="0.25">
      <c r="A8" s="71" t="s">
        <v>10</v>
      </c>
      <c r="B8" s="24" t="s">
        <v>11</v>
      </c>
      <c r="C8" s="25">
        <v>216000</v>
      </c>
      <c r="D8" s="25">
        <v>181000</v>
      </c>
      <c r="E8" s="25">
        <v>166475</v>
      </c>
      <c r="F8" s="26">
        <v>148142</v>
      </c>
      <c r="G8" s="27">
        <v>185650</v>
      </c>
      <c r="H8" s="27">
        <v>155873</v>
      </c>
      <c r="I8" s="28"/>
      <c r="J8" s="27">
        <v>123331</v>
      </c>
      <c r="K8" s="27">
        <v>102975</v>
      </c>
      <c r="L8" s="28"/>
    </row>
    <row r="9" spans="1:12" x14ac:dyDescent="0.25">
      <c r="A9" s="69"/>
      <c r="B9" s="13" t="s">
        <v>8</v>
      </c>
      <c r="C9" s="14">
        <v>27400</v>
      </c>
      <c r="D9" s="14">
        <v>20600</v>
      </c>
      <c r="E9" s="14">
        <v>14213.999999999998</v>
      </c>
      <c r="F9" s="29">
        <v>12954</v>
      </c>
      <c r="G9" s="16">
        <v>27400</v>
      </c>
      <c r="H9" s="16">
        <v>20600</v>
      </c>
      <c r="I9" s="17"/>
      <c r="J9" s="16">
        <v>27400</v>
      </c>
      <c r="K9" s="16">
        <v>20600</v>
      </c>
      <c r="L9" s="17"/>
    </row>
    <row r="10" spans="1:12" x14ac:dyDescent="0.25">
      <c r="A10" s="30"/>
      <c r="B10" s="31" t="s">
        <v>12</v>
      </c>
      <c r="C10" s="32"/>
      <c r="D10" s="32"/>
      <c r="E10" s="32"/>
      <c r="F10" s="33"/>
      <c r="G10" s="34">
        <v>11758</v>
      </c>
      <c r="H10" s="34">
        <f>SUM(H11:H12)</f>
        <v>4370</v>
      </c>
      <c r="I10" s="35"/>
      <c r="J10" s="34">
        <v>15084</v>
      </c>
      <c r="K10" s="34">
        <f>SUM(K11:K12)</f>
        <v>5463</v>
      </c>
      <c r="L10" s="35"/>
    </row>
    <row r="11" spans="1:12" x14ac:dyDescent="0.25">
      <c r="A11" s="69" t="s">
        <v>13</v>
      </c>
      <c r="B11" s="18" t="s">
        <v>11</v>
      </c>
      <c r="C11" s="19">
        <v>3221</v>
      </c>
      <c r="D11" s="19">
        <v>1489</v>
      </c>
      <c r="E11" s="19">
        <v>1489</v>
      </c>
      <c r="F11" s="20">
        <v>3202</v>
      </c>
      <c r="G11" s="36" t="s">
        <v>14</v>
      </c>
      <c r="H11" s="36">
        <v>1853</v>
      </c>
      <c r="I11" s="22"/>
      <c r="J11" s="36" t="s">
        <v>14</v>
      </c>
      <c r="K11" s="36">
        <v>2317</v>
      </c>
      <c r="L11" s="22"/>
    </row>
    <row r="12" spans="1:12" x14ac:dyDescent="0.25">
      <c r="A12" s="70"/>
      <c r="B12" s="13" t="s">
        <v>8</v>
      </c>
      <c r="C12" s="14">
        <v>4350</v>
      </c>
      <c r="D12" s="14">
        <v>2008</v>
      </c>
      <c r="E12" s="14">
        <v>2008</v>
      </c>
      <c r="F12" s="29">
        <v>662</v>
      </c>
      <c r="G12" s="37" t="s">
        <v>14</v>
      </c>
      <c r="H12" s="37">
        <v>2517</v>
      </c>
      <c r="I12" s="17"/>
      <c r="J12" s="37" t="s">
        <v>14</v>
      </c>
      <c r="K12" s="37">
        <v>3146</v>
      </c>
      <c r="L12" s="17"/>
    </row>
    <row r="13" spans="1:12" x14ac:dyDescent="0.25">
      <c r="A13" s="38" t="s">
        <v>15</v>
      </c>
      <c r="B13" s="24" t="s">
        <v>12</v>
      </c>
      <c r="C13" s="25">
        <v>290000</v>
      </c>
      <c r="D13" s="25">
        <v>263200</v>
      </c>
      <c r="E13" s="25">
        <v>154000</v>
      </c>
      <c r="F13" s="26">
        <v>122309</v>
      </c>
      <c r="G13" s="39">
        <v>287307</v>
      </c>
      <c r="H13" s="39">
        <v>260918</v>
      </c>
      <c r="I13" s="28"/>
      <c r="J13" s="39">
        <v>287943</v>
      </c>
      <c r="K13" s="39">
        <v>261497</v>
      </c>
      <c r="L13" s="28"/>
    </row>
    <row r="14" spans="1:12" x14ac:dyDescent="0.25">
      <c r="A14" s="71" t="s">
        <v>16</v>
      </c>
      <c r="B14" s="40" t="s">
        <v>12</v>
      </c>
      <c r="C14" s="41">
        <v>11362</v>
      </c>
      <c r="D14" s="41">
        <v>9658</v>
      </c>
      <c r="E14" s="41">
        <v>5294</v>
      </c>
      <c r="F14" s="42">
        <v>2855</v>
      </c>
      <c r="G14" s="43">
        <v>11319</v>
      </c>
      <c r="H14" s="44">
        <v>9625</v>
      </c>
      <c r="I14" s="45"/>
      <c r="J14" s="43">
        <v>10006</v>
      </c>
      <c r="K14" s="44">
        <v>8510</v>
      </c>
      <c r="L14" s="45"/>
    </row>
    <row r="15" spans="1:12" x14ac:dyDescent="0.25">
      <c r="A15" s="69"/>
      <c r="B15" s="18" t="s">
        <v>11</v>
      </c>
      <c r="C15" s="19" t="s">
        <v>14</v>
      </c>
      <c r="D15" s="19">
        <v>8431</v>
      </c>
      <c r="E15" s="19">
        <v>5125</v>
      </c>
      <c r="F15" s="20">
        <v>2681</v>
      </c>
      <c r="G15" s="27" t="s">
        <v>14</v>
      </c>
      <c r="H15" s="36">
        <v>8403</v>
      </c>
      <c r="I15" s="28"/>
      <c r="J15" s="27" t="s">
        <v>14</v>
      </c>
      <c r="K15" s="36">
        <v>7429</v>
      </c>
      <c r="L15" s="28"/>
    </row>
    <row r="16" spans="1:12" x14ac:dyDescent="0.25">
      <c r="A16" s="70"/>
      <c r="B16" s="13" t="s">
        <v>8</v>
      </c>
      <c r="C16" s="14" t="s">
        <v>14</v>
      </c>
      <c r="D16" s="14">
        <v>1227</v>
      </c>
      <c r="E16" s="14">
        <v>169</v>
      </c>
      <c r="F16" s="29">
        <v>174</v>
      </c>
      <c r="G16" s="14" t="s">
        <v>14</v>
      </c>
      <c r="H16" s="37">
        <v>1222</v>
      </c>
      <c r="I16" s="17"/>
      <c r="J16" s="14" t="s">
        <v>14</v>
      </c>
      <c r="K16" s="37">
        <v>1080</v>
      </c>
      <c r="L16" s="17"/>
    </row>
    <row r="17" spans="1:12" x14ac:dyDescent="0.25">
      <c r="A17" s="38" t="s">
        <v>17</v>
      </c>
      <c r="B17" s="24" t="s">
        <v>12</v>
      </c>
      <c r="C17" s="25">
        <v>82939</v>
      </c>
      <c r="D17" s="25">
        <v>70673</v>
      </c>
      <c r="E17" s="25">
        <v>8000</v>
      </c>
      <c r="F17" s="26">
        <v>9591</v>
      </c>
      <c r="G17" s="39">
        <v>84057</v>
      </c>
      <c r="H17" s="39">
        <v>71618</v>
      </c>
      <c r="I17" s="28"/>
      <c r="J17" s="39">
        <v>86647</v>
      </c>
      <c r="K17" s="39">
        <v>73804</v>
      </c>
      <c r="L17" s="28"/>
    </row>
    <row r="18" spans="1:12" x14ac:dyDescent="0.25">
      <c r="A18" s="46" t="s">
        <v>18</v>
      </c>
      <c r="B18" s="40" t="s">
        <v>12</v>
      </c>
      <c r="C18" s="41">
        <v>10965</v>
      </c>
      <c r="D18" s="41">
        <v>9260</v>
      </c>
      <c r="E18" s="41">
        <v>5000</v>
      </c>
      <c r="F18" s="47">
        <v>4494</v>
      </c>
      <c r="G18" s="43">
        <v>11495</v>
      </c>
      <c r="H18" s="43">
        <v>9708</v>
      </c>
      <c r="I18" s="45"/>
      <c r="J18" s="43">
        <v>11472</v>
      </c>
      <c r="K18" s="43">
        <v>9688</v>
      </c>
      <c r="L18" s="45"/>
    </row>
    <row r="19" spans="1:12" x14ac:dyDescent="0.25">
      <c r="A19" s="46" t="s">
        <v>19</v>
      </c>
      <c r="B19" s="48" t="s">
        <v>12</v>
      </c>
      <c r="C19" s="49">
        <v>122000</v>
      </c>
      <c r="D19" s="49">
        <v>118900</v>
      </c>
      <c r="E19" s="49">
        <v>47100</v>
      </c>
      <c r="F19" s="50">
        <v>25497</v>
      </c>
      <c r="G19" s="51">
        <v>157300</v>
      </c>
      <c r="H19" s="51">
        <v>153300</v>
      </c>
      <c r="I19" s="52"/>
      <c r="J19" s="51">
        <v>236800</v>
      </c>
      <c r="K19" s="51">
        <v>230700</v>
      </c>
      <c r="L19" s="52"/>
    </row>
    <row r="20" spans="1:12" x14ac:dyDescent="0.25">
      <c r="A20" s="46" t="s">
        <v>20</v>
      </c>
      <c r="B20" s="40" t="s">
        <v>12</v>
      </c>
      <c r="C20" s="41">
        <v>80918</v>
      </c>
      <c r="D20" s="41">
        <v>66625</v>
      </c>
      <c r="E20" s="41">
        <v>14500</v>
      </c>
      <c r="F20" s="42">
        <v>15062</v>
      </c>
      <c r="G20" s="43">
        <v>82810</v>
      </c>
      <c r="H20" s="43">
        <v>68134</v>
      </c>
      <c r="I20" s="45"/>
      <c r="J20" s="43">
        <v>86432</v>
      </c>
      <c r="K20" s="43">
        <v>71079</v>
      </c>
      <c r="L20" s="45"/>
    </row>
    <row r="21" spans="1:12" x14ac:dyDescent="0.25">
      <c r="A21" s="46" t="s">
        <v>21</v>
      </c>
      <c r="B21" s="48" t="s">
        <v>12</v>
      </c>
      <c r="C21" s="49">
        <v>39880</v>
      </c>
      <c r="D21" s="49">
        <v>33600</v>
      </c>
      <c r="E21" s="49">
        <v>18000</v>
      </c>
      <c r="F21" s="50">
        <v>15812</v>
      </c>
      <c r="G21" s="51">
        <v>37600</v>
      </c>
      <c r="H21" s="51">
        <v>31600</v>
      </c>
      <c r="I21" s="52"/>
      <c r="J21" s="51">
        <v>36500</v>
      </c>
      <c r="K21" s="51">
        <v>30700</v>
      </c>
      <c r="L21" s="52"/>
    </row>
    <row r="22" spans="1:12" x14ac:dyDescent="0.25">
      <c r="A22" s="46" t="s">
        <v>22</v>
      </c>
      <c r="B22" s="40" t="s">
        <v>12</v>
      </c>
      <c r="C22" s="41">
        <v>21824</v>
      </c>
      <c r="D22" s="41">
        <v>16368</v>
      </c>
      <c r="E22" s="41">
        <v>6500</v>
      </c>
      <c r="F22" s="42">
        <v>3756</v>
      </c>
      <c r="G22" s="41">
        <v>21824</v>
      </c>
      <c r="H22" s="41">
        <v>16368</v>
      </c>
      <c r="I22" s="45"/>
      <c r="J22" s="41">
        <v>21824</v>
      </c>
      <c r="K22" s="41">
        <v>16368</v>
      </c>
      <c r="L22" s="45"/>
    </row>
    <row r="23" spans="1:12" x14ac:dyDescent="0.25">
      <c r="A23" s="71" t="s">
        <v>23</v>
      </c>
      <c r="B23" s="48" t="s">
        <v>12</v>
      </c>
      <c r="C23" s="49">
        <v>61067</v>
      </c>
      <c r="D23" s="49">
        <v>50594</v>
      </c>
      <c r="E23" s="49">
        <v>44069</v>
      </c>
      <c r="F23" s="53">
        <v>41653</v>
      </c>
      <c r="G23" s="54">
        <v>58956</v>
      </c>
      <c r="H23" s="55">
        <v>48846</v>
      </c>
      <c r="I23" s="52"/>
      <c r="J23" s="51">
        <v>56589</v>
      </c>
      <c r="K23" s="55">
        <v>46885</v>
      </c>
      <c r="L23" s="52"/>
    </row>
    <row r="24" spans="1:12" x14ac:dyDescent="0.25">
      <c r="A24" s="69"/>
      <c r="B24" s="13" t="s">
        <v>11</v>
      </c>
      <c r="C24" s="14" t="s">
        <v>14</v>
      </c>
      <c r="D24" s="14">
        <v>14675</v>
      </c>
      <c r="E24" s="14">
        <v>14675</v>
      </c>
      <c r="F24" s="29">
        <v>13178</v>
      </c>
      <c r="G24" s="56" t="s">
        <v>14</v>
      </c>
      <c r="H24" s="37">
        <v>14168</v>
      </c>
      <c r="I24" s="17"/>
      <c r="J24" s="14" t="s">
        <v>14</v>
      </c>
      <c r="K24" s="37">
        <v>13600</v>
      </c>
      <c r="L24" s="17"/>
    </row>
    <row r="25" spans="1:12" x14ac:dyDescent="0.25">
      <c r="A25" s="69"/>
      <c r="B25" s="18" t="s">
        <v>24</v>
      </c>
      <c r="C25" s="19" t="s">
        <v>14</v>
      </c>
      <c r="D25" s="19">
        <v>11459</v>
      </c>
      <c r="E25" s="19">
        <v>11009</v>
      </c>
      <c r="F25" s="20">
        <v>10324</v>
      </c>
      <c r="G25" s="19" t="s">
        <v>14</v>
      </c>
      <c r="H25" s="36">
        <v>11063</v>
      </c>
      <c r="I25" s="22"/>
      <c r="J25" s="19" t="s">
        <v>14</v>
      </c>
      <c r="K25" s="36">
        <v>10619</v>
      </c>
      <c r="L25" s="22"/>
    </row>
    <row r="26" spans="1:12" x14ac:dyDescent="0.25">
      <c r="A26" s="69"/>
      <c r="B26" s="13" t="s">
        <v>25</v>
      </c>
      <c r="C26" s="14" t="s">
        <v>14</v>
      </c>
      <c r="D26" s="14">
        <v>8435</v>
      </c>
      <c r="E26" s="14">
        <v>8385</v>
      </c>
      <c r="F26" s="29">
        <v>8263</v>
      </c>
      <c r="G26" s="14" t="s">
        <v>14</v>
      </c>
      <c r="H26" s="37">
        <v>8144</v>
      </c>
      <c r="I26" s="17"/>
      <c r="J26" s="14" t="s">
        <v>14</v>
      </c>
      <c r="K26" s="37">
        <v>7817</v>
      </c>
      <c r="L26" s="17"/>
    </row>
    <row r="27" spans="1:12" x14ac:dyDescent="0.25">
      <c r="A27" s="70"/>
      <c r="B27" s="18" t="s">
        <v>26</v>
      </c>
      <c r="C27" s="19" t="s">
        <v>14</v>
      </c>
      <c r="D27" s="19">
        <v>16025</v>
      </c>
      <c r="E27" s="19">
        <v>10000</v>
      </c>
      <c r="F27" s="20">
        <v>9888</v>
      </c>
      <c r="G27" s="19" t="s">
        <v>14</v>
      </c>
      <c r="H27" s="36">
        <v>15471</v>
      </c>
      <c r="I27" s="22"/>
      <c r="J27" s="19" t="s">
        <v>14</v>
      </c>
      <c r="K27" s="36">
        <v>14849</v>
      </c>
      <c r="L27" s="22"/>
    </row>
    <row r="28" spans="1:12" x14ac:dyDescent="0.25">
      <c r="A28" s="38" t="s">
        <v>27</v>
      </c>
      <c r="B28" s="31" t="s">
        <v>12</v>
      </c>
      <c r="C28" s="32">
        <v>15507</v>
      </c>
      <c r="D28" s="32">
        <v>12664</v>
      </c>
      <c r="E28" s="32">
        <v>6500</v>
      </c>
      <c r="F28" s="57">
        <v>9057</v>
      </c>
      <c r="G28" s="58">
        <v>19751</v>
      </c>
      <c r="H28" s="58">
        <v>16243</v>
      </c>
      <c r="I28" s="35"/>
      <c r="J28" s="58">
        <v>19070</v>
      </c>
      <c r="K28" s="58">
        <v>15683</v>
      </c>
      <c r="L28" s="35"/>
    </row>
    <row r="29" spans="1:12" x14ac:dyDescent="0.25">
      <c r="A29" s="72" t="s">
        <v>39</v>
      </c>
      <c r="B29" s="48" t="s">
        <v>12</v>
      </c>
      <c r="C29" s="49">
        <v>676</v>
      </c>
      <c r="D29" s="49">
        <v>555</v>
      </c>
      <c r="E29" s="49">
        <v>279</v>
      </c>
      <c r="F29" s="53">
        <f>SUM(F30+F31)</f>
        <v>387</v>
      </c>
      <c r="G29" s="51">
        <v>861</v>
      </c>
      <c r="H29" s="55">
        <v>708</v>
      </c>
      <c r="I29" s="52"/>
      <c r="J29" s="51">
        <v>1090</v>
      </c>
      <c r="K29" s="55">
        <v>899</v>
      </c>
      <c r="L29" s="52"/>
    </row>
    <row r="30" spans="1:12" x14ac:dyDescent="0.25">
      <c r="A30" s="73"/>
      <c r="B30" s="13" t="s">
        <v>28</v>
      </c>
      <c r="C30" s="14" t="s">
        <v>14</v>
      </c>
      <c r="D30" s="14">
        <v>351</v>
      </c>
      <c r="E30" s="14">
        <v>75</v>
      </c>
      <c r="F30" s="29">
        <v>82</v>
      </c>
      <c r="G30" s="14" t="s">
        <v>14</v>
      </c>
      <c r="H30" s="37">
        <v>444</v>
      </c>
      <c r="I30" s="17"/>
      <c r="J30" s="14" t="s">
        <v>14</v>
      </c>
      <c r="K30">
        <v>560</v>
      </c>
      <c r="L30" s="17"/>
    </row>
    <row r="31" spans="1:12" x14ac:dyDescent="0.25">
      <c r="A31" s="74"/>
      <c r="B31" s="18" t="s">
        <v>29</v>
      </c>
      <c r="C31" s="19" t="s">
        <v>14</v>
      </c>
      <c r="D31" s="19">
        <v>204</v>
      </c>
      <c r="E31" s="19">
        <v>204</v>
      </c>
      <c r="F31" s="20">
        <v>305</v>
      </c>
      <c r="G31" s="19" t="s">
        <v>14</v>
      </c>
      <c r="H31" s="36">
        <v>264</v>
      </c>
      <c r="I31" s="22"/>
      <c r="J31" s="19" t="s">
        <v>14</v>
      </c>
      <c r="K31" s="36">
        <v>339</v>
      </c>
      <c r="L31" s="22"/>
    </row>
    <row r="32" spans="1:12" x14ac:dyDescent="0.25">
      <c r="A32" s="38" t="s">
        <v>30</v>
      </c>
      <c r="B32" s="31" t="s">
        <v>12</v>
      </c>
      <c r="C32" s="32">
        <v>722</v>
      </c>
      <c r="D32" s="32">
        <v>541</v>
      </c>
      <c r="E32" s="32">
        <v>358</v>
      </c>
      <c r="F32" s="33">
        <v>355</v>
      </c>
      <c r="G32" s="32">
        <v>722</v>
      </c>
      <c r="H32" s="32">
        <v>541</v>
      </c>
      <c r="I32" s="35"/>
      <c r="J32" s="32">
        <v>722</v>
      </c>
      <c r="K32" s="32">
        <v>541</v>
      </c>
      <c r="L32" s="35"/>
    </row>
    <row r="33" spans="1:12" x14ac:dyDescent="0.25">
      <c r="A33" s="71" t="s">
        <v>31</v>
      </c>
      <c r="B33" s="48" t="s">
        <v>12</v>
      </c>
      <c r="C33" s="49">
        <v>1793</v>
      </c>
      <c r="D33" s="49">
        <v>1344</v>
      </c>
      <c r="E33" s="49">
        <v>663</v>
      </c>
      <c r="F33" s="53">
        <v>1254</v>
      </c>
      <c r="G33" s="49">
        <v>1793</v>
      </c>
      <c r="H33" s="49">
        <v>1344</v>
      </c>
      <c r="I33" s="52"/>
      <c r="J33" s="49">
        <v>1793</v>
      </c>
      <c r="K33" s="49">
        <v>1344</v>
      </c>
      <c r="L33" s="52"/>
    </row>
    <row r="34" spans="1:12" x14ac:dyDescent="0.25">
      <c r="A34" s="69"/>
      <c r="B34" s="13" t="s">
        <v>11</v>
      </c>
      <c r="C34" s="14" t="s">
        <v>14</v>
      </c>
      <c r="D34" s="14">
        <v>956</v>
      </c>
      <c r="E34" s="14">
        <v>275</v>
      </c>
      <c r="F34" s="29">
        <v>685</v>
      </c>
      <c r="G34" s="14" t="s">
        <v>14</v>
      </c>
      <c r="H34" s="14">
        <v>956</v>
      </c>
      <c r="I34" s="17"/>
      <c r="J34" s="14" t="s">
        <v>14</v>
      </c>
      <c r="K34" s="14">
        <v>956</v>
      </c>
      <c r="L34" s="17"/>
    </row>
    <row r="35" spans="1:12" x14ac:dyDescent="0.25">
      <c r="A35" s="70"/>
      <c r="B35" s="18" t="s">
        <v>8</v>
      </c>
      <c r="C35" s="19" t="s">
        <v>14</v>
      </c>
      <c r="D35" s="19">
        <v>388</v>
      </c>
      <c r="E35" s="19">
        <v>388</v>
      </c>
      <c r="F35" s="20">
        <v>569</v>
      </c>
      <c r="G35" s="19" t="s">
        <v>14</v>
      </c>
      <c r="H35" s="19">
        <v>388</v>
      </c>
      <c r="I35" s="22"/>
      <c r="J35" s="19" t="s">
        <v>14</v>
      </c>
      <c r="K35" s="19">
        <v>388</v>
      </c>
      <c r="L35" s="22"/>
    </row>
    <row r="36" spans="1:12" x14ac:dyDescent="0.25">
      <c r="A36" s="71" t="s">
        <v>32</v>
      </c>
      <c r="B36" s="40" t="s">
        <v>12</v>
      </c>
      <c r="C36" s="41">
        <v>79200</v>
      </c>
      <c r="D36" s="41">
        <v>68500</v>
      </c>
      <c r="E36" s="41">
        <v>57951</v>
      </c>
      <c r="F36" s="42">
        <f>SUM(F37:F39)</f>
        <v>56563</v>
      </c>
      <c r="G36" s="43">
        <v>81200</v>
      </c>
      <c r="H36" s="44">
        <v>70100</v>
      </c>
      <c r="I36" s="45"/>
      <c r="J36" s="43">
        <v>74800</v>
      </c>
      <c r="K36" s="44">
        <v>64400</v>
      </c>
      <c r="L36" s="45"/>
    </row>
    <row r="37" spans="1:12" x14ac:dyDescent="0.25">
      <c r="A37" s="69"/>
      <c r="B37" s="18" t="s">
        <v>33</v>
      </c>
      <c r="C37" s="19" t="s">
        <v>14</v>
      </c>
      <c r="D37" s="19">
        <v>23970</v>
      </c>
      <c r="E37" s="19">
        <v>23970</v>
      </c>
      <c r="F37" s="20">
        <v>22802</v>
      </c>
      <c r="G37" s="36" t="s">
        <v>14</v>
      </c>
      <c r="H37" s="36">
        <v>24535</v>
      </c>
      <c r="I37" s="22"/>
      <c r="J37" s="36" t="s">
        <v>14</v>
      </c>
      <c r="K37" s="36">
        <v>22540</v>
      </c>
      <c r="L37" s="22"/>
    </row>
    <row r="38" spans="1:12" x14ac:dyDescent="0.25">
      <c r="A38" s="69"/>
      <c r="B38" s="13" t="s">
        <v>25</v>
      </c>
      <c r="C38" s="14" t="s">
        <v>14</v>
      </c>
      <c r="D38" s="14">
        <v>14390</v>
      </c>
      <c r="E38" s="14">
        <v>14390</v>
      </c>
      <c r="F38" s="15">
        <v>14320</v>
      </c>
      <c r="G38" s="14" t="s">
        <v>14</v>
      </c>
      <c r="H38" s="37">
        <v>14721</v>
      </c>
      <c r="I38" s="17"/>
      <c r="J38" s="14" t="s">
        <v>14</v>
      </c>
      <c r="K38" s="37">
        <v>13524</v>
      </c>
      <c r="L38" s="17"/>
    </row>
    <row r="39" spans="1:12" x14ac:dyDescent="0.25">
      <c r="A39" s="70"/>
      <c r="B39" s="18" t="s">
        <v>26</v>
      </c>
      <c r="C39" s="19" t="s">
        <v>14</v>
      </c>
      <c r="D39" s="19">
        <v>30140</v>
      </c>
      <c r="E39" s="19">
        <v>19591</v>
      </c>
      <c r="F39" s="20">
        <v>19441</v>
      </c>
      <c r="G39" s="19" t="s">
        <v>14</v>
      </c>
      <c r="H39" s="36">
        <v>30844</v>
      </c>
      <c r="I39" s="22"/>
      <c r="J39" s="19" t="s">
        <v>14</v>
      </c>
      <c r="K39" s="36">
        <v>28336</v>
      </c>
      <c r="L39" s="22"/>
    </row>
    <row r="40" spans="1:12" x14ac:dyDescent="0.25">
      <c r="A40" s="38" t="s">
        <v>34</v>
      </c>
      <c r="B40" s="31" t="s">
        <v>12</v>
      </c>
      <c r="C40" s="32">
        <v>51152</v>
      </c>
      <c r="D40" s="32">
        <v>42714</v>
      </c>
      <c r="E40" s="32">
        <v>26000</v>
      </c>
      <c r="F40" s="59">
        <v>17873</v>
      </c>
      <c r="G40" s="58">
        <v>49792</v>
      </c>
      <c r="H40" s="58">
        <v>41543</v>
      </c>
      <c r="I40" s="35"/>
      <c r="J40" s="58">
        <v>48289</v>
      </c>
      <c r="K40" s="58">
        <v>40248</v>
      </c>
      <c r="L40" s="35"/>
    </row>
    <row r="41" spans="1:12" x14ac:dyDescent="0.25">
      <c r="A41" s="60" t="s">
        <v>35</v>
      </c>
      <c r="B41" s="24" t="s">
        <v>12</v>
      </c>
      <c r="C41" s="25">
        <v>53201</v>
      </c>
      <c r="D41" s="25">
        <v>39995</v>
      </c>
      <c r="E41" s="25">
        <v>5000</v>
      </c>
      <c r="F41" s="61">
        <v>5300</v>
      </c>
      <c r="G41" s="39">
        <v>67817</v>
      </c>
      <c r="H41" s="39">
        <v>50863</v>
      </c>
      <c r="I41" s="28"/>
      <c r="J41" s="39">
        <v>67817</v>
      </c>
      <c r="K41" s="39">
        <v>50863</v>
      </c>
      <c r="L41" s="28"/>
    </row>
    <row r="42" spans="1:12" x14ac:dyDescent="0.25">
      <c r="A42" s="60" t="s">
        <v>36</v>
      </c>
      <c r="B42" s="31" t="s">
        <v>12</v>
      </c>
      <c r="C42" s="32">
        <v>689</v>
      </c>
      <c r="D42" s="32">
        <v>517</v>
      </c>
      <c r="E42" s="32">
        <v>125</v>
      </c>
      <c r="F42" s="57">
        <v>141</v>
      </c>
      <c r="G42" s="32">
        <v>689</v>
      </c>
      <c r="H42" s="32">
        <v>517</v>
      </c>
      <c r="I42" s="35"/>
      <c r="J42" s="32">
        <v>689</v>
      </c>
      <c r="K42" s="32">
        <v>517</v>
      </c>
      <c r="L42" s="35"/>
    </row>
    <row r="43" spans="1:12" x14ac:dyDescent="0.25">
      <c r="A43" s="38" t="s">
        <v>37</v>
      </c>
      <c r="B43" s="31" t="s">
        <v>12</v>
      </c>
      <c r="C43" s="32">
        <v>4769</v>
      </c>
      <c r="D43" s="32">
        <v>3576</v>
      </c>
      <c r="E43" s="32">
        <v>400</v>
      </c>
      <c r="F43" s="57">
        <v>244</v>
      </c>
      <c r="G43" s="32">
        <v>4769</v>
      </c>
      <c r="H43" s="32">
        <v>3576</v>
      </c>
      <c r="I43" s="35"/>
      <c r="J43" s="32">
        <v>4769</v>
      </c>
      <c r="K43" s="32">
        <v>3576</v>
      </c>
      <c r="L43" s="35"/>
    </row>
    <row r="44" spans="1:12" x14ac:dyDescent="0.25">
      <c r="A44" s="46" t="s">
        <v>38</v>
      </c>
      <c r="B44" s="24" t="s">
        <v>12</v>
      </c>
      <c r="C44" s="25">
        <f>SUM(C5:C43)</f>
        <v>5340955</v>
      </c>
      <c r="D44" s="25">
        <f>SUM(D5:D43)-D14-D23-D29-D33-D36</f>
        <v>3367578</v>
      </c>
      <c r="E44" s="25">
        <f>SUM(E5:E43)-E14-E23-E29-E33-E36</f>
        <v>2000000</v>
      </c>
      <c r="F44" s="62">
        <f>SUM(F5:F43)-F14-F23-F29-F33-F36</f>
        <v>1904939</v>
      </c>
      <c r="G44" s="63">
        <f>SUM(G5:G43)</f>
        <v>5727923</v>
      </c>
      <c r="H44" s="25">
        <f>SUM(H5:H43)-H14-H23-H29-H33-H36-H10</f>
        <v>3273825</v>
      </c>
      <c r="I44" s="28"/>
      <c r="J44" s="25">
        <f>SUM(J5:J43)</f>
        <v>4929117</v>
      </c>
      <c r="K44" s="25">
        <f>SUM(K5:K43)-K14-K23-K29-K33-K36-K10</f>
        <v>2968033</v>
      </c>
      <c r="L44" s="28"/>
    </row>
    <row r="45" spans="1:12" ht="31.5" customHeight="1" thickBot="1" x14ac:dyDescent="0.3">
      <c r="A45" s="64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6"/>
    </row>
  </sheetData>
  <mergeCells count="12">
    <mergeCell ref="A45:L45"/>
    <mergeCell ref="C3:E3"/>
    <mergeCell ref="G3:I3"/>
    <mergeCell ref="J3:L3"/>
    <mergeCell ref="A5:A7"/>
    <mergeCell ref="A8:A9"/>
    <mergeCell ref="A11:A12"/>
    <mergeCell ref="A14:A16"/>
    <mergeCell ref="A23:A27"/>
    <mergeCell ref="A29:A31"/>
    <mergeCell ref="A33:A35"/>
    <mergeCell ref="A36:A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MacLean</dc:creator>
  <cp:lastModifiedBy>Steve MacLean</cp:lastModifiedBy>
  <dcterms:created xsi:type="dcterms:W3CDTF">2019-11-22T21:28:07Z</dcterms:created>
  <dcterms:modified xsi:type="dcterms:W3CDTF">2019-11-22T23:36:37Z</dcterms:modified>
</cp:coreProperties>
</file>