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ans\Desktop\D work\EM Trawl Committee\"/>
    </mc:Choice>
  </mc:AlternateContent>
  <xr:revisionPtr revIDLastSave="0" documentId="8_{0A1B1B15-39D8-4498-8D18-00F27C6CBD0B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 Season - Summary" sheetId="3" r:id="rId1"/>
    <sheet name="Tasks List Rolled Up" sheetId="4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3" l="1"/>
  <c r="Q13" i="3" s="1"/>
  <c r="O14" i="3"/>
  <c r="T14" i="3"/>
  <c r="U14" i="3"/>
  <c r="V14" i="3"/>
  <c r="W14" i="3"/>
  <c r="N14" i="3" l="1"/>
  <c r="T10" i="3"/>
  <c r="U10" i="3"/>
  <c r="V10" i="3"/>
  <c r="W10" i="3"/>
  <c r="W7" i="3"/>
  <c r="W4" i="3"/>
  <c r="V16" i="3" l="1"/>
  <c r="U16" i="3"/>
  <c r="T16" i="3"/>
  <c r="W16" i="3"/>
  <c r="O219" i="3" l="1"/>
  <c r="N219" i="3"/>
  <c r="M219" i="3"/>
  <c r="L219" i="3"/>
  <c r="K219" i="3"/>
  <c r="J219" i="3"/>
  <c r="I219" i="3"/>
  <c r="H219" i="3"/>
  <c r="G219" i="3"/>
  <c r="F219" i="3"/>
  <c r="E219" i="3"/>
  <c r="D219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S210" i="3"/>
  <c r="Q210" i="3" s="1"/>
  <c r="S209" i="3"/>
  <c r="Q209" i="3" s="1"/>
  <c r="S208" i="3"/>
  <c r="Q208" i="3" s="1"/>
  <c r="S207" i="3"/>
  <c r="Q207" i="3" s="1"/>
  <c r="S206" i="3"/>
  <c r="Q206" i="3" s="1"/>
  <c r="S204" i="3"/>
  <c r="Q204" i="3" s="1"/>
  <c r="S203" i="3"/>
  <c r="Q203" i="3" s="1"/>
  <c r="S202" i="3"/>
  <c r="Q202" i="3" s="1"/>
  <c r="S201" i="3"/>
  <c r="Q201" i="3" s="1"/>
  <c r="S200" i="3"/>
  <c r="Q200" i="3" s="1"/>
  <c r="S198" i="3"/>
  <c r="R198" i="3" s="1"/>
  <c r="S197" i="3"/>
  <c r="R197" i="3" s="1"/>
  <c r="S196" i="3"/>
  <c r="R196" i="3" s="1"/>
  <c r="S195" i="3"/>
  <c r="R195" i="3" s="1"/>
  <c r="S194" i="3"/>
  <c r="R194" i="3" s="1"/>
  <c r="S192" i="3"/>
  <c r="Q192" i="3" s="1"/>
  <c r="S191" i="3"/>
  <c r="Q191" i="3" s="1"/>
  <c r="S190" i="3"/>
  <c r="Q190" i="3" s="1"/>
  <c r="S189" i="3"/>
  <c r="Q189" i="3" s="1"/>
  <c r="S188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S183" i="3"/>
  <c r="Q183" i="3" s="1"/>
  <c r="S182" i="3"/>
  <c r="Q182" i="3" s="1"/>
  <c r="S181" i="3"/>
  <c r="Q181" i="3" s="1"/>
  <c r="S180" i="3"/>
  <c r="Q180" i="3" s="1"/>
  <c r="S179" i="3"/>
  <c r="Q179" i="3" s="1"/>
  <c r="S177" i="3"/>
  <c r="Q177" i="3" s="1"/>
  <c r="S176" i="3"/>
  <c r="Q176" i="3" s="1"/>
  <c r="S175" i="3"/>
  <c r="Q175" i="3" s="1"/>
  <c r="S174" i="3"/>
  <c r="Q174" i="3" s="1"/>
  <c r="S173" i="3"/>
  <c r="Q173" i="3" s="1"/>
  <c r="S171" i="3"/>
  <c r="R171" i="3" s="1"/>
  <c r="S170" i="3"/>
  <c r="R170" i="3" s="1"/>
  <c r="S169" i="3"/>
  <c r="R169" i="3" s="1"/>
  <c r="S168" i="3"/>
  <c r="R168" i="3" s="1"/>
  <c r="S167" i="3"/>
  <c r="R167" i="3" s="1"/>
  <c r="R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S162" i="3"/>
  <c r="Q162" i="3" s="1"/>
  <c r="S161" i="3"/>
  <c r="Q161" i="3" s="1"/>
  <c r="S160" i="3"/>
  <c r="Q160" i="3" s="1"/>
  <c r="S159" i="3"/>
  <c r="Q159" i="3" s="1"/>
  <c r="S158" i="3"/>
  <c r="Q158" i="3" s="1"/>
  <c r="S156" i="3"/>
  <c r="Q156" i="3" s="1"/>
  <c r="S155" i="3"/>
  <c r="Q155" i="3" s="1"/>
  <c r="S154" i="3"/>
  <c r="Q154" i="3" s="1"/>
  <c r="S153" i="3"/>
  <c r="Q153" i="3" s="1"/>
  <c r="S152" i="3"/>
  <c r="Q152" i="3" s="1"/>
  <c r="S150" i="3"/>
  <c r="P150" i="3" s="1"/>
  <c r="S149" i="3"/>
  <c r="P149" i="3" s="1"/>
  <c r="I4" i="3" l="1"/>
  <c r="I16" i="3" s="1"/>
  <c r="J4" i="3"/>
  <c r="J16" i="3" s="1"/>
  <c r="N10" i="3"/>
  <c r="H4" i="3"/>
  <c r="H16" i="3" s="1"/>
  <c r="K4" i="3"/>
  <c r="K16" i="3" s="1"/>
  <c r="L4" i="3"/>
  <c r="L16" i="3" s="1"/>
  <c r="G4" i="3"/>
  <c r="G16" i="3" s="1"/>
  <c r="D4" i="3"/>
  <c r="E4" i="3"/>
  <c r="E16" i="3" s="1"/>
  <c r="M4" i="3"/>
  <c r="M16" i="3" s="1"/>
  <c r="F4" i="3"/>
  <c r="F16" i="3" s="1"/>
  <c r="O10" i="3"/>
  <c r="N7" i="3"/>
  <c r="O7" i="3"/>
  <c r="O4" i="3"/>
  <c r="S211" i="3"/>
  <c r="N4" i="3"/>
  <c r="D215" i="3"/>
  <c r="H215" i="3"/>
  <c r="L215" i="3"/>
  <c r="S163" i="3"/>
  <c r="R211" i="3"/>
  <c r="Q211" i="3"/>
  <c r="G215" i="3"/>
  <c r="K215" i="3"/>
  <c r="O215" i="3"/>
  <c r="S216" i="3"/>
  <c r="P163" i="3"/>
  <c r="R213" i="3"/>
  <c r="Q184" i="3"/>
  <c r="F215" i="3"/>
  <c r="J215" i="3"/>
  <c r="N215" i="3"/>
  <c r="S217" i="3"/>
  <c r="S184" i="3"/>
  <c r="Q188" i="3"/>
  <c r="Q213" i="3" s="1"/>
  <c r="E215" i="3"/>
  <c r="I215" i="3"/>
  <c r="M215" i="3"/>
  <c r="S218" i="3"/>
  <c r="P213" i="3"/>
  <c r="Q163" i="3"/>
  <c r="R184" i="3"/>
  <c r="S213" i="3"/>
  <c r="S219" i="3"/>
  <c r="N16" i="3" l="1"/>
  <c r="O16" i="3"/>
  <c r="S215" i="3"/>
  <c r="D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gordons</author>
  </authors>
  <commentList>
    <comment ref="G16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gordons:</t>
        </r>
        <r>
          <rPr>
            <sz val="9"/>
            <color indexed="81"/>
            <rFont val="Tahoma"/>
            <family val="2"/>
          </rPr>
          <t xml:space="preserve">
ALFA Equipment Purchase
$55,732.71</t>
        </r>
      </text>
    </comment>
    <comment ref="H16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gordons:</t>
        </r>
        <r>
          <rPr>
            <sz val="9"/>
            <color indexed="81"/>
            <rFont val="Tahoma"/>
            <family val="2"/>
          </rPr>
          <t xml:space="preserve">
ALFA Equipment Purchase
$2,624.00
$62,686.50
$12,126.10
$21,694.00
PSMFC Equipment Purchase
$9,514.25
$15,369.30
$1,004.10
$105,456.64
</t>
        </r>
      </text>
    </comment>
    <comment ref="I16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gordons:</t>
        </r>
        <r>
          <rPr>
            <sz val="9"/>
            <color indexed="81"/>
            <rFont val="Tahoma"/>
            <family val="2"/>
          </rPr>
          <t xml:space="preserve">
PSMFC Equipment Purchase
$23,648.46</t>
        </r>
      </text>
    </comment>
    <comment ref="K16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gordons:</t>
        </r>
        <r>
          <rPr>
            <sz val="9"/>
            <color indexed="81"/>
            <rFont val="Tahoma"/>
            <family val="2"/>
          </rPr>
          <t xml:space="preserve">
PSMFC Equipment Purchase
$121,726.00</t>
        </r>
      </text>
    </comment>
  </commentList>
</comments>
</file>

<file path=xl/sharedStrings.xml><?xml version="1.0" encoding="utf-8"?>
<sst xmlns="http://schemas.openxmlformats.org/spreadsheetml/2006/main" count="232" uniqueCount="78">
  <si>
    <t>PROJECT COORDINATION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</si>
  <si>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</si>
  <si>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</si>
  <si>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</si>
  <si>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</si>
  <si>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</si>
  <si>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</si>
  <si>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</si>
  <si>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</si>
  <si>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</si>
  <si>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</si>
  <si>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</si>
  <si>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</si>
  <si>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One Time</t>
  </si>
  <si>
    <t>Recurring</t>
  </si>
  <si>
    <t>Amortized</t>
  </si>
  <si>
    <t>Yearly Total</t>
  </si>
  <si>
    <t>2015 Amortized</t>
  </si>
  <si>
    <t>2016 Amortized</t>
  </si>
  <si>
    <t>2017 Amortized</t>
  </si>
  <si>
    <t>Adjusted Annual Cost</t>
  </si>
  <si>
    <t>Labour</t>
  </si>
  <si>
    <t>Equipment</t>
  </si>
  <si>
    <t>Travel</t>
  </si>
  <si>
    <t>Subcontractors</t>
  </si>
  <si>
    <t>Other</t>
  </si>
  <si>
    <t>Project Coordination Totals</t>
  </si>
  <si>
    <t>$</t>
  </si>
  <si>
    <t>DATA ANALYSIS SERVICES</t>
  </si>
  <si>
    <t>Data Analysis and Reporting</t>
  </si>
  <si>
    <t>Software</t>
  </si>
  <si>
    <t>EM Data Interpretation</t>
  </si>
  <si>
    <t>Data Analysis Services Totals</t>
  </si>
  <si>
    <t>EM EQUIPMENT SERVICES</t>
  </si>
  <si>
    <t>2018 Total</t>
  </si>
  <si>
    <t>Equipment Provision</t>
  </si>
  <si>
    <t>Shipping</t>
  </si>
  <si>
    <t>Product Support</t>
  </si>
  <si>
    <t>Materials and Supplies</t>
  </si>
  <si>
    <t>Inventory Management</t>
  </si>
  <si>
    <t>EM Equipment Services Totals</t>
  </si>
  <si>
    <t>FIELD TECHNICAL SERVICES</t>
  </si>
  <si>
    <t>Port Services Development</t>
  </si>
  <si>
    <t>Installation Services</t>
  </si>
  <si>
    <t>Routine Vessel Services</t>
  </si>
  <si>
    <t xml:space="preserve">Technical Support </t>
  </si>
  <si>
    <t>Field Technical Services Totals</t>
  </si>
  <si>
    <t>Total To Date</t>
  </si>
  <si>
    <t>PROGRAM TOTALS</t>
  </si>
  <si>
    <t xml:space="preserve">Without Equipment </t>
  </si>
  <si>
    <t>Labour Only</t>
  </si>
  <si>
    <t>Expenses Only</t>
  </si>
  <si>
    <t>Equipment Only</t>
  </si>
  <si>
    <t>Subs Conly</t>
  </si>
  <si>
    <t>Program Cost Element</t>
  </si>
  <si>
    <t>One time</t>
  </si>
  <si>
    <t>Recurrent</t>
  </si>
  <si>
    <t>1. Project Coordination</t>
  </si>
  <si>
    <t>a. Operations Management</t>
  </si>
  <si>
    <t>X</t>
  </si>
  <si>
    <t>b. Program Analysis and Review</t>
  </si>
  <si>
    <t>2. EM Equipment Services</t>
  </si>
  <si>
    <t>a. Equipment Provision</t>
  </si>
  <si>
    <t>b. Inventory Management</t>
  </si>
  <si>
    <t>c. Travel Time (installations)</t>
  </si>
  <si>
    <t>3. Field Technical Services</t>
  </si>
  <si>
    <t>a. Port Services Development</t>
  </si>
  <si>
    <t>b. Installation Services</t>
  </si>
  <si>
    <t>c. Routine Vessel Services</t>
  </si>
  <si>
    <t>d. Technical Support</t>
  </si>
  <si>
    <t>4. Data Analysis Services</t>
  </si>
  <si>
    <t xml:space="preserve">a. Analysis Design </t>
  </si>
  <si>
    <t>x</t>
  </si>
  <si>
    <t>b. EM Data Interpretation</t>
  </si>
  <si>
    <t>c. Data Analysis and Reporting</t>
  </si>
  <si>
    <t>d. Hard Drive Management</t>
  </si>
  <si>
    <t>YEARLY PROGRAM TOTALS</t>
  </si>
  <si>
    <r>
      <t xml:space="preserve">Alaska EM Programs Cost Analysis: </t>
    </r>
    <r>
      <rPr>
        <b/>
        <sz val="10"/>
        <color theme="3" tint="-0.499984740745262"/>
        <rFont val="Arial"/>
        <family val="2"/>
      </rPr>
      <t>January 20XX to December 20XX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</si>
</sst>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  <charset val="1"/>
    </font>
    <font>
      <sz val="10"/>
      <name val="Arial"/>
      <family val="2"/>
    </font>
    <font>
      <b/>
      <sz val="16"/>
      <name val="Arial"/>
      <family val="2"/>
    </font>
    <font>
      <b/>
      <sz val="12"/>
      <color theme="3" tint="-0.499984740745262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3" tint="-0.499984740745262"/>
      <name val="Arial"/>
      <family val="2"/>
    </font>
    <font>
      <b/>
      <sz val="10"/>
      <color theme="3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wrapText="1"/>
    </xf>
    <xf numFmtId="44" fontId="1" fillId="0" borderId="0" applyFont="0" applyFill="0" applyBorder="0" applyAlignment="0" applyProtection="0"/>
  </cellStyleXfs>
  <cellXfs count="57">
    <xf numFmtId="0" fontId="0" fillId="0" borderId="0" xfId="0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4" fontId="6" fillId="0" borderId="1" xfId="1" applyFont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4" fontId="5" fillId="0" borderId="0" xfId="0" applyNumberFormat="1" applyFont="1" applyFill="1" applyBorder="1" applyAlignment="1">
      <alignment vertical="center" wrapText="1"/>
    </xf>
    <xf numFmtId="44" fontId="8" fillId="2" borderId="1" xfId="0" applyNumberFormat="1" applyFont="1" applyFill="1" applyBorder="1" applyAlignment="1">
      <alignment vertical="center" wrapText="1"/>
    </xf>
    <xf numFmtId="0" fontId="0" fillId="0" borderId="0" xfId="0" applyFill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0" xfId="0" applyFont="1">
      <alignment wrapText="1"/>
    </xf>
    <xf numFmtId="44" fontId="0" fillId="0" borderId="0" xfId="0" applyNumberFormat="1">
      <alignment wrapText="1"/>
    </xf>
    <xf numFmtId="44" fontId="0" fillId="0" borderId="0" xfId="0" applyNumberFormat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44" fontId="11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4" fontId="7" fillId="0" borderId="0" xfId="0" applyNumberFormat="1" applyFont="1" applyFill="1" applyBorder="1" applyAlignment="1">
      <alignment vertical="center" wrapText="1"/>
    </xf>
    <xf numFmtId="44" fontId="4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>
      <alignment wrapText="1"/>
    </xf>
    <xf numFmtId="44" fontId="12" fillId="0" borderId="0" xfId="0" applyNumberFormat="1" applyFont="1" applyFill="1" applyBorder="1">
      <alignment wrapText="1"/>
    </xf>
    <xf numFmtId="0" fontId="0" fillId="0" borderId="0" xfId="0" applyAlignment="1"/>
    <xf numFmtId="164" fontId="14" fillId="0" borderId="1" xfId="1" applyNumberFormat="1" applyFont="1" applyBorder="1" applyAlignment="1">
      <alignment vertical="center" wrapText="1"/>
    </xf>
    <xf numFmtId="164" fontId="15" fillId="4" borderId="1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5" borderId="7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1</xdr:row>
      <xdr:rowOff>0</xdr:rowOff>
    </xdr:from>
    <xdr:to>
      <xdr:col>1</xdr:col>
      <xdr:colOff>1017271</xdr:colOff>
      <xdr:row>1</xdr:row>
      <xdr:rowOff>916145</xdr:rowOff>
    </xdr:to>
    <xdr:pic>
      <xdr:nvPicPr>
        <xdr:cNvPr id="2" name="Picture 1" descr="AMR logo-sm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1" y="167640"/>
          <a:ext cx="1047750" cy="916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W222"/>
  <sheetViews>
    <sheetView showGridLines="0" tabSelected="1" topLeftCell="A2" zoomScaleNormal="100" workbookViewId="0">
      <selection activeCell="C20" sqref="C20"/>
    </sheetView>
  </sheetViews>
  <sheetFormatPr defaultColWidth="8.6640625" defaultRowHeight="12.3" x14ac:dyDescent="0.4"/>
  <cols>
    <col min="1" max="1" width="4.33203125" customWidth="1"/>
    <col min="2" max="2" width="17.6640625" customWidth="1"/>
    <col min="3" max="3" width="23.6640625" customWidth="1"/>
    <col min="4" max="13" width="13.6640625" hidden="1" customWidth="1"/>
    <col min="14" max="15" width="15.6640625" hidden="1" customWidth="1"/>
    <col min="16" max="16" width="12.6640625" bestFit="1" customWidth="1"/>
    <col min="17" max="17" width="14.109375" bestFit="1" customWidth="1"/>
    <col min="18" max="18" width="13.6640625" customWidth="1"/>
    <col min="19" max="19" width="15.6640625" bestFit="1" customWidth="1"/>
    <col min="20" max="22" width="15.6640625" hidden="1" customWidth="1"/>
    <col min="23" max="23" width="23" style="24" hidden="1" customWidth="1"/>
  </cols>
  <sheetData>
    <row r="2" spans="2:23" ht="84" customHeight="1" x14ac:dyDescent="0.4">
      <c r="B2" s="3"/>
      <c r="C2" s="40" t="s">
        <v>77</v>
      </c>
      <c r="D2" s="40"/>
      <c r="E2" s="40"/>
      <c r="G2" s="1"/>
      <c r="H2" s="1"/>
      <c r="I2" s="1"/>
      <c r="J2" s="1"/>
      <c r="K2" s="1"/>
      <c r="L2" s="1"/>
      <c r="M2" s="1"/>
      <c r="N2" s="1"/>
      <c r="O2" s="1"/>
      <c r="S2" s="1"/>
      <c r="T2" s="1"/>
      <c r="U2" s="1"/>
      <c r="V2" s="1"/>
    </row>
    <row r="3" spans="2:23" s="2" customFormat="1" ht="18.600000000000001" customHeight="1" x14ac:dyDescent="0.4">
      <c r="B3" s="47" t="s">
        <v>0</v>
      </c>
      <c r="C3" s="52"/>
      <c r="D3" s="4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Q3" s="6" t="s">
        <v>14</v>
      </c>
      <c r="R3" s="6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</row>
    <row r="4" spans="2:23" ht="16.2" customHeight="1" x14ac:dyDescent="0.4">
      <c r="B4" s="50" t="s">
        <v>26</v>
      </c>
      <c r="C4" s="50"/>
      <c r="D4" s="8" t="e">
        <f>SUM(#REF!,#REF!,#REF!)</f>
        <v>#REF!</v>
      </c>
      <c r="E4" s="8" t="e">
        <f>SUM(#REF!,#REF!,#REF!)</f>
        <v>#REF!</v>
      </c>
      <c r="F4" s="8" t="e">
        <f>SUM(#REF!,#REF!,#REF!)</f>
        <v>#REF!</v>
      </c>
      <c r="G4" s="8" t="e">
        <f>SUM(#REF!,#REF!,#REF!)</f>
        <v>#REF!</v>
      </c>
      <c r="H4" s="8" t="e">
        <f>SUM(#REF!,#REF!,#REF!)</f>
        <v>#REF!</v>
      </c>
      <c r="I4" s="8" t="e">
        <f>SUM(#REF!,#REF!,#REF!)</f>
        <v>#REF!</v>
      </c>
      <c r="J4" s="8" t="e">
        <f>SUM(#REF!,#REF!,#REF!)</f>
        <v>#REF!</v>
      </c>
      <c r="K4" s="8" t="e">
        <f>SUM(#REF!,#REF!,#REF!)</f>
        <v>#REF!</v>
      </c>
      <c r="L4" s="8" t="e">
        <f>SUM(#REF!,#REF!,#REF!)</f>
        <v>#REF!</v>
      </c>
      <c r="M4" s="8" t="e">
        <f>SUM(#REF!,#REF!,#REF!)</f>
        <v>#REF!</v>
      </c>
      <c r="N4" s="8" t="e">
        <f>SUM(#REF!,#REF!,#REF!)</f>
        <v>#REF!</v>
      </c>
      <c r="O4" s="8" t="e">
        <f>SUM(#REF!,#REF!,#REF!)</f>
        <v>#REF!</v>
      </c>
      <c r="P4" s="26" t="s">
        <v>27</v>
      </c>
      <c r="Q4" s="26" t="s">
        <v>27</v>
      </c>
      <c r="R4" s="26" t="s">
        <v>27</v>
      </c>
      <c r="S4" s="26" t="s">
        <v>27</v>
      </c>
      <c r="T4" s="26"/>
      <c r="U4" s="26"/>
      <c r="V4" s="26"/>
      <c r="W4" s="26" t="e">
        <f>SUM(#REF!)</f>
        <v>#REF!</v>
      </c>
    </row>
    <row r="5" spans="2:23" ht="16.2" customHeight="1" x14ac:dyDescent="0.4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27"/>
      <c r="Q5" s="27"/>
      <c r="R5" s="27"/>
      <c r="S5" s="27"/>
      <c r="T5" s="27"/>
      <c r="U5" s="27"/>
      <c r="V5" s="27"/>
      <c r="W5" s="27"/>
    </row>
    <row r="6" spans="2:23" s="2" customFormat="1" ht="19.95" customHeight="1" x14ac:dyDescent="0.4">
      <c r="B6" s="49" t="s">
        <v>28</v>
      </c>
      <c r="C6" s="49"/>
      <c r="D6" s="13" t="s">
        <v>1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3" t="s">
        <v>9</v>
      </c>
      <c r="M6" s="13" t="s">
        <v>10</v>
      </c>
      <c r="N6" s="13" t="s">
        <v>11</v>
      </c>
      <c r="O6" s="13" t="s">
        <v>12</v>
      </c>
      <c r="P6" s="28" t="s">
        <v>13</v>
      </c>
      <c r="Q6" s="28" t="s">
        <v>14</v>
      </c>
      <c r="R6" s="28" t="s">
        <v>15</v>
      </c>
      <c r="S6" s="28" t="s">
        <v>16</v>
      </c>
      <c r="T6" s="28"/>
      <c r="U6" s="28"/>
      <c r="V6" s="28"/>
      <c r="W6" s="28"/>
    </row>
    <row r="7" spans="2:23" ht="16.2" customHeight="1" x14ac:dyDescent="0.4">
      <c r="B7" s="50" t="s">
        <v>32</v>
      </c>
      <c r="C7" s="50"/>
      <c r="D7" s="8"/>
      <c r="E7" s="8"/>
      <c r="F7" s="8"/>
      <c r="G7" s="8"/>
      <c r="H7" s="8"/>
      <c r="I7" s="8"/>
      <c r="J7" s="8"/>
      <c r="K7" s="8"/>
      <c r="L7" s="8"/>
      <c r="M7" s="8"/>
      <c r="N7" s="8" t="e">
        <f>SUM(#REF!,#REF!,#REF!)</f>
        <v>#REF!</v>
      </c>
      <c r="O7" s="8" t="e">
        <f>SUM(#REF!,#REF!,#REF!)</f>
        <v>#REF!</v>
      </c>
      <c r="P7" s="26" t="s">
        <v>27</v>
      </c>
      <c r="Q7" s="26" t="s">
        <v>27</v>
      </c>
      <c r="R7" s="26" t="s">
        <v>27</v>
      </c>
      <c r="S7" s="26" t="s">
        <v>27</v>
      </c>
      <c r="T7" s="26"/>
      <c r="U7" s="26"/>
      <c r="V7" s="26"/>
      <c r="W7" s="26" t="e">
        <f>SUM(#REF!)</f>
        <v>#REF!</v>
      </c>
    </row>
    <row r="8" spans="2:23" s="12" customFormat="1" ht="16.2" customHeight="1" x14ac:dyDescent="0.4"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27"/>
      <c r="Q8" s="27"/>
      <c r="R8" s="27"/>
      <c r="S8" s="27"/>
      <c r="T8" s="27"/>
      <c r="U8" s="27"/>
      <c r="V8" s="27"/>
      <c r="W8" s="27"/>
    </row>
    <row r="9" spans="2:23" s="2" customFormat="1" ht="19.95" customHeight="1" x14ac:dyDescent="0.4">
      <c r="B9" s="49" t="s">
        <v>33</v>
      </c>
      <c r="C9" s="49"/>
      <c r="D9" s="13" t="s">
        <v>1</v>
      </c>
      <c r="E9" s="13" t="s">
        <v>2</v>
      </c>
      <c r="F9" s="13" t="s">
        <v>3</v>
      </c>
      <c r="G9" s="13" t="s">
        <v>4</v>
      </c>
      <c r="H9" s="13" t="s">
        <v>5</v>
      </c>
      <c r="I9" s="13" t="s">
        <v>6</v>
      </c>
      <c r="J9" s="13" t="s">
        <v>7</v>
      </c>
      <c r="K9" s="13" t="s">
        <v>8</v>
      </c>
      <c r="L9" s="13" t="s">
        <v>9</v>
      </c>
      <c r="M9" s="13" t="s">
        <v>10</v>
      </c>
      <c r="N9" s="13" t="s">
        <v>11</v>
      </c>
      <c r="O9" s="13" t="s">
        <v>12</v>
      </c>
      <c r="P9" s="28" t="s">
        <v>13</v>
      </c>
      <c r="Q9" s="28" t="s">
        <v>14</v>
      </c>
      <c r="R9" s="28" t="s">
        <v>15</v>
      </c>
      <c r="S9" s="28" t="s">
        <v>34</v>
      </c>
      <c r="T9" s="28"/>
      <c r="U9" s="28"/>
      <c r="V9" s="28"/>
      <c r="W9" s="28"/>
    </row>
    <row r="10" spans="2:23" ht="16.2" customHeight="1" x14ac:dyDescent="0.4">
      <c r="B10" s="41" t="s">
        <v>40</v>
      </c>
      <c r="C10" s="42"/>
      <c r="D10" s="8"/>
      <c r="E10" s="8"/>
      <c r="F10" s="8"/>
      <c r="G10" s="8"/>
      <c r="H10" s="8"/>
      <c r="I10" s="8"/>
      <c r="J10" s="8"/>
      <c r="K10" s="8"/>
      <c r="L10" s="8"/>
      <c r="M10" s="8"/>
      <c r="N10" s="8" t="e">
        <f>SUM(#REF!,#REF!,#REF!)</f>
        <v>#REF!</v>
      </c>
      <c r="O10" s="8" t="e">
        <f>SUM(#REF!,#REF!,#REF!)</f>
        <v>#REF!</v>
      </c>
      <c r="P10" s="26" t="s">
        <v>27</v>
      </c>
      <c r="Q10" s="26" t="s">
        <v>27</v>
      </c>
      <c r="R10" s="26" t="s">
        <v>27</v>
      </c>
      <c r="S10" s="26" t="s">
        <v>27</v>
      </c>
      <c r="T10" s="26" t="e">
        <f>SUM(#REF!,#REF!,#REF!)</f>
        <v>#REF!</v>
      </c>
      <c r="U10" s="26" t="e">
        <f>SUM(#REF!,#REF!,#REF!)</f>
        <v>#REF!</v>
      </c>
      <c r="V10" s="26" t="e">
        <f>SUM(#REF!,#REF!,#REF!)</f>
        <v>#REF!</v>
      </c>
      <c r="W10" s="26" t="e">
        <f>SUM(#REF!)</f>
        <v>#REF!</v>
      </c>
    </row>
    <row r="11" spans="2:23" s="12" customFormat="1" ht="16.2" customHeight="1" x14ac:dyDescent="0.4"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7"/>
      <c r="Q11" s="27"/>
      <c r="R11" s="27"/>
      <c r="S11" s="27"/>
      <c r="T11" s="27"/>
      <c r="U11" s="27"/>
      <c r="V11" s="27"/>
      <c r="W11" s="27"/>
    </row>
    <row r="12" spans="2:23" s="2" customFormat="1" ht="18.600000000000001" customHeight="1" x14ac:dyDescent="0.4">
      <c r="B12" s="47" t="s">
        <v>41</v>
      </c>
      <c r="C12" s="48"/>
      <c r="D12" s="13" t="s">
        <v>1</v>
      </c>
      <c r="E12" s="13" t="s">
        <v>2</v>
      </c>
      <c r="F12" s="13" t="s">
        <v>3</v>
      </c>
      <c r="G12" s="13" t="s">
        <v>4</v>
      </c>
      <c r="H12" s="13" t="s">
        <v>5</v>
      </c>
      <c r="I12" s="13" t="s">
        <v>6</v>
      </c>
      <c r="J12" s="13" t="s">
        <v>7</v>
      </c>
      <c r="K12" s="13" t="s">
        <v>8</v>
      </c>
      <c r="L12" s="13" t="s">
        <v>9</v>
      </c>
      <c r="M12" s="13" t="s">
        <v>10</v>
      </c>
      <c r="N12" s="13" t="s">
        <v>11</v>
      </c>
      <c r="O12" s="13" t="s">
        <v>12</v>
      </c>
      <c r="P12" s="28" t="s">
        <v>13</v>
      </c>
      <c r="Q12" s="28" t="s">
        <v>14</v>
      </c>
      <c r="R12" s="28" t="s">
        <v>15</v>
      </c>
      <c r="S12" s="28" t="s">
        <v>34</v>
      </c>
      <c r="T12" s="28"/>
      <c r="U12" s="28"/>
      <c r="V12" s="28"/>
      <c r="W12" s="28"/>
    </row>
    <row r="13" spans="2:23" ht="0.6" hidden="1" customHeight="1" x14ac:dyDescent="0.4">
      <c r="B13" s="43" t="s">
        <v>25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0</v>
      </c>
      <c r="O13" s="7">
        <v>0</v>
      </c>
      <c r="P13" s="25">
        <v>0</v>
      </c>
      <c r="Q13" s="25">
        <f>+S13</f>
        <v>0</v>
      </c>
      <c r="R13" s="25">
        <v>0</v>
      </c>
      <c r="S13" s="25">
        <f>SUM(D13:O13)</f>
        <v>0</v>
      </c>
      <c r="T13" s="25"/>
      <c r="U13" s="25"/>
      <c r="V13" s="25"/>
      <c r="W13" s="25"/>
    </row>
    <row r="14" spans="2:23" ht="16.2" customHeight="1" x14ac:dyDescent="0.4">
      <c r="B14" s="41" t="s">
        <v>46</v>
      </c>
      <c r="C14" s="42"/>
      <c r="D14" s="8"/>
      <c r="E14" s="8"/>
      <c r="F14" s="8"/>
      <c r="G14" s="8"/>
      <c r="H14" s="8"/>
      <c r="I14" s="8"/>
      <c r="J14" s="8"/>
      <c r="K14" s="8"/>
      <c r="L14" s="8"/>
      <c r="M14" s="8"/>
      <c r="N14" s="8" t="e">
        <f>SUM(#REF!,#REF!,#REF!,#REF!)</f>
        <v>#REF!</v>
      </c>
      <c r="O14" s="8" t="e">
        <f>SUM(#REF!,#REF!,#REF!,#REF!)</f>
        <v>#REF!</v>
      </c>
      <c r="P14" s="26" t="s">
        <v>27</v>
      </c>
      <c r="Q14" s="26" t="s">
        <v>27</v>
      </c>
      <c r="R14" s="26" t="s">
        <v>27</v>
      </c>
      <c r="S14" s="26" t="s">
        <v>27</v>
      </c>
      <c r="T14" s="26" t="e">
        <f>SUM(#REF!,#REF!,#REF!,#REF!)</f>
        <v>#REF!</v>
      </c>
      <c r="U14" s="26" t="e">
        <f>SUM(#REF!,#REF!,#REF!,#REF!)</f>
        <v>#REF!</v>
      </c>
      <c r="V14" s="26" t="e">
        <f>SUM(#REF!,#REF!,#REF!,#REF!)</f>
        <v>#REF!</v>
      </c>
      <c r="W14" s="26" t="e">
        <f>SUM(#REF!)</f>
        <v>#REF!</v>
      </c>
    </row>
    <row r="15" spans="2:23" ht="13.95" customHeight="1" x14ac:dyDescent="0.4"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7"/>
      <c r="Q15" s="27"/>
      <c r="R15" s="27"/>
      <c r="S15" s="27"/>
      <c r="T15" s="27"/>
      <c r="U15" s="27"/>
      <c r="V15" s="27"/>
      <c r="W15" s="27"/>
    </row>
    <row r="16" spans="2:23" ht="20.399999999999999" customHeight="1" x14ac:dyDescent="0.4">
      <c r="B16" s="45" t="s">
        <v>76</v>
      </c>
      <c r="C16" s="46"/>
      <c r="D16" s="11" t="e">
        <f t="shared" ref="D16:O16" si="0">SUM(D14,D10,D7,D4)</f>
        <v>#REF!</v>
      </c>
      <c r="E16" s="11" t="e">
        <f t="shared" si="0"/>
        <v>#REF!</v>
      </c>
      <c r="F16" s="11" t="e">
        <f t="shared" si="0"/>
        <v>#REF!</v>
      </c>
      <c r="G16" s="11" t="e">
        <f t="shared" si="0"/>
        <v>#REF!</v>
      </c>
      <c r="H16" s="11" t="e">
        <f t="shared" si="0"/>
        <v>#REF!</v>
      </c>
      <c r="I16" s="11" t="e">
        <f t="shared" si="0"/>
        <v>#REF!</v>
      </c>
      <c r="J16" s="11" t="e">
        <f t="shared" si="0"/>
        <v>#REF!</v>
      </c>
      <c r="K16" s="11" t="e">
        <f t="shared" si="0"/>
        <v>#REF!</v>
      </c>
      <c r="L16" s="11" t="e">
        <f t="shared" si="0"/>
        <v>#REF!</v>
      </c>
      <c r="M16" s="11" t="e">
        <f t="shared" si="0"/>
        <v>#REF!</v>
      </c>
      <c r="N16" s="11" t="e">
        <f t="shared" si="0"/>
        <v>#REF!</v>
      </c>
      <c r="O16" s="11" t="e">
        <f t="shared" si="0"/>
        <v>#REF!</v>
      </c>
      <c r="P16" s="29" t="s">
        <v>27</v>
      </c>
      <c r="Q16" s="29" t="s">
        <v>27</v>
      </c>
      <c r="R16" s="29" t="s">
        <v>27</v>
      </c>
      <c r="S16" s="29" t="s">
        <v>27</v>
      </c>
      <c r="T16" s="29" t="e">
        <f>SUM(T14,T10,T7,T4)</f>
        <v>#REF!</v>
      </c>
      <c r="U16" s="29" t="e">
        <f>SUM(U14,U10,U7,U4)</f>
        <v>#REF!</v>
      </c>
      <c r="V16" s="29" t="e">
        <f>SUM(V14,V10,V7,V4)</f>
        <v>#REF!</v>
      </c>
      <c r="W16" s="29" t="e">
        <f>SUM(W4,W7,W10,W14)</f>
        <v>#REF!</v>
      </c>
    </row>
    <row r="18" spans="2:22" x14ac:dyDescent="0.4">
      <c r="B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S18" s="15"/>
      <c r="T18" s="15"/>
      <c r="U18" s="15"/>
      <c r="V18" s="15"/>
    </row>
    <row r="19" spans="2:22" x14ac:dyDescent="0.4">
      <c r="B19" s="14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5"/>
      <c r="O19" s="15"/>
      <c r="S19" s="15"/>
      <c r="T19" s="15"/>
      <c r="U19" s="15"/>
      <c r="V19" s="15"/>
    </row>
    <row r="20" spans="2:22" x14ac:dyDescent="0.4"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S20" s="15"/>
      <c r="T20" s="15"/>
      <c r="U20" s="15"/>
      <c r="V20" s="15"/>
    </row>
    <row r="21" spans="2:22" x14ac:dyDescent="0.4">
      <c r="B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S21" s="15"/>
      <c r="T21" s="15"/>
      <c r="U21" s="15"/>
      <c r="V21" s="15"/>
    </row>
    <row r="22" spans="2:22" x14ac:dyDescent="0.4">
      <c r="B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S22" s="15"/>
      <c r="T22" s="15"/>
      <c r="U22" s="15"/>
      <c r="V22" s="15"/>
    </row>
    <row r="23" spans="2:22" x14ac:dyDescent="0.4">
      <c r="B23" s="14"/>
    </row>
    <row r="24" spans="2:22" x14ac:dyDescent="0.4">
      <c r="B24" s="14"/>
    </row>
    <row r="25" spans="2:22" x14ac:dyDescent="0.4">
      <c r="B25" s="14"/>
    </row>
    <row r="26" spans="2:22" x14ac:dyDescent="0.4">
      <c r="B26" s="14"/>
    </row>
    <row r="27" spans="2:22" x14ac:dyDescent="0.4">
      <c r="B27" s="14"/>
    </row>
    <row r="123" spans="2:3" x14ac:dyDescent="0.4">
      <c r="B123" s="51"/>
      <c r="C123" s="51"/>
    </row>
    <row r="124" spans="2:3" x14ac:dyDescent="0.4">
      <c r="B124" s="51"/>
      <c r="C124" s="51"/>
    </row>
    <row r="125" spans="2:3" x14ac:dyDescent="0.4">
      <c r="B125" s="51"/>
      <c r="C125" s="51"/>
    </row>
    <row r="126" spans="2:3" x14ac:dyDescent="0.4">
      <c r="B126" s="51"/>
      <c r="C126" s="51"/>
    </row>
    <row r="127" spans="2:3" x14ac:dyDescent="0.4">
      <c r="B127" s="51"/>
      <c r="C127" s="51"/>
    </row>
    <row r="128" spans="2:3" x14ac:dyDescent="0.4">
      <c r="B128" s="51"/>
      <c r="C128" s="51"/>
    </row>
    <row r="129" spans="2:3" x14ac:dyDescent="0.4">
      <c r="B129" s="51"/>
      <c r="C129" s="51"/>
    </row>
    <row r="130" spans="2:3" x14ac:dyDescent="0.4">
      <c r="B130" s="51"/>
      <c r="C130" s="51"/>
    </row>
    <row r="131" spans="2:3" x14ac:dyDescent="0.4">
      <c r="B131" s="51"/>
      <c r="C131" s="51"/>
    </row>
    <row r="132" spans="2:3" x14ac:dyDescent="0.4">
      <c r="B132" s="51"/>
      <c r="C132" s="51"/>
    </row>
    <row r="133" spans="2:3" x14ac:dyDescent="0.4">
      <c r="B133" s="51"/>
      <c r="C133" s="51"/>
    </row>
    <row r="134" spans="2:3" x14ac:dyDescent="0.4">
      <c r="B134" s="51"/>
      <c r="C134" s="51"/>
    </row>
    <row r="135" spans="2:3" x14ac:dyDescent="0.4">
      <c r="B135" s="51"/>
      <c r="C135" s="51"/>
    </row>
    <row r="136" spans="2:3" x14ac:dyDescent="0.4">
      <c r="B136" s="51"/>
      <c r="C136" s="51"/>
    </row>
    <row r="137" spans="2:3" x14ac:dyDescent="0.4">
      <c r="B137" s="51"/>
      <c r="C137" s="51"/>
    </row>
    <row r="138" spans="2:3" x14ac:dyDescent="0.4">
      <c r="B138" s="51"/>
      <c r="C138" s="51"/>
    </row>
    <row r="139" spans="2:3" x14ac:dyDescent="0.4">
      <c r="B139" s="51"/>
      <c r="C139" s="51"/>
    </row>
    <row r="140" spans="2:3" x14ac:dyDescent="0.4">
      <c r="B140" s="51"/>
      <c r="C140" s="51"/>
    </row>
    <row r="141" spans="2:3" x14ac:dyDescent="0.4">
      <c r="B141" s="51"/>
      <c r="C141" s="51"/>
    </row>
    <row r="142" spans="2:3" x14ac:dyDescent="0.4">
      <c r="B142" s="51"/>
      <c r="C142" s="51"/>
    </row>
    <row r="144" spans="2:3" x14ac:dyDescent="0.4">
      <c r="B144" s="51"/>
      <c r="C144" s="51"/>
    </row>
    <row r="145" spans="2:22" x14ac:dyDescent="0.4">
      <c r="B145" s="51"/>
      <c r="C145" s="51"/>
    </row>
    <row r="146" spans="2:22" x14ac:dyDescent="0.4">
      <c r="B146" s="51"/>
      <c r="C146" s="51"/>
    </row>
    <row r="147" spans="2:22" x14ac:dyDescent="0.4">
      <c r="B147" s="51"/>
      <c r="C147" s="51"/>
    </row>
    <row r="148" spans="2:22" x14ac:dyDescent="0.4">
      <c r="B148" s="51"/>
      <c r="C148" s="51"/>
    </row>
    <row r="149" spans="2:22" ht="12.9" hidden="1" x14ac:dyDescent="0.4">
      <c r="B149" s="53" t="s">
        <v>24</v>
      </c>
      <c r="C149" s="53"/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f>+S149</f>
        <v>0</v>
      </c>
      <c r="Q149" s="18">
        <v>0</v>
      </c>
      <c r="R149" s="18">
        <v>0</v>
      </c>
      <c r="S149" s="18">
        <f>SUM(D149:O149)</f>
        <v>0</v>
      </c>
      <c r="T149" s="18"/>
      <c r="U149" s="18"/>
      <c r="V149" s="18"/>
    </row>
    <row r="150" spans="2:22" ht="12.9" hidden="1" x14ac:dyDescent="0.4">
      <c r="B150" s="53" t="s">
        <v>25</v>
      </c>
      <c r="C150" s="53"/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f>+S150</f>
        <v>0</v>
      </c>
      <c r="Q150" s="18">
        <v>0</v>
      </c>
      <c r="R150" s="18">
        <v>0</v>
      </c>
      <c r="S150" s="18">
        <f>SUM(D150:O150)</f>
        <v>0</v>
      </c>
      <c r="T150" s="18"/>
      <c r="U150" s="18"/>
      <c r="V150" s="18"/>
    </row>
    <row r="151" spans="2:22" ht="12.9" hidden="1" x14ac:dyDescent="0.4">
      <c r="B151" s="54" t="s">
        <v>29</v>
      </c>
      <c r="C151" s="54"/>
      <c r="D151" s="30"/>
      <c r="E151" s="30"/>
      <c r="F151" s="30"/>
      <c r="G151" s="18"/>
      <c r="H151" s="18"/>
      <c r="I151" s="18"/>
      <c r="J151" s="18"/>
      <c r="K151" s="18"/>
      <c r="L151" s="18"/>
      <c r="M151" s="18"/>
      <c r="N151" s="18"/>
      <c r="O151" s="18"/>
      <c r="P151" s="19"/>
      <c r="Q151" s="19"/>
      <c r="R151" s="19"/>
      <c r="S151" s="18"/>
      <c r="T151" s="18"/>
      <c r="U151" s="18"/>
      <c r="V151" s="18"/>
    </row>
    <row r="152" spans="2:22" ht="12.9" hidden="1" x14ac:dyDescent="0.4">
      <c r="B152" s="53" t="s">
        <v>21</v>
      </c>
      <c r="C152" s="53"/>
      <c r="D152" s="18">
        <v>2895.75</v>
      </c>
      <c r="E152" s="18">
        <v>6270.25</v>
      </c>
      <c r="F152" s="18">
        <v>8285.75</v>
      </c>
      <c r="G152" s="18">
        <v>4110.75</v>
      </c>
      <c r="H152" s="18">
        <v>202.5</v>
      </c>
      <c r="I152" s="18">
        <v>0</v>
      </c>
      <c r="J152" s="18">
        <v>60.75</v>
      </c>
      <c r="K152" s="18">
        <v>0</v>
      </c>
      <c r="L152" s="18">
        <v>81</v>
      </c>
      <c r="M152" s="18">
        <v>0</v>
      </c>
      <c r="N152" s="18">
        <v>0</v>
      </c>
      <c r="O152" s="18">
        <v>0</v>
      </c>
      <c r="P152" s="18">
        <v>0</v>
      </c>
      <c r="Q152" s="18">
        <f>+S152</f>
        <v>21906.75</v>
      </c>
      <c r="R152" s="18">
        <v>0</v>
      </c>
      <c r="S152" s="18">
        <f>SUM(D152:O152)</f>
        <v>21906.75</v>
      </c>
      <c r="T152" s="18"/>
      <c r="U152" s="18"/>
      <c r="V152" s="18"/>
    </row>
    <row r="153" spans="2:22" ht="12.9" hidden="1" x14ac:dyDescent="0.4">
      <c r="B153" s="53" t="s">
        <v>22</v>
      </c>
      <c r="C153" s="53"/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f>+S153</f>
        <v>0</v>
      </c>
      <c r="R153" s="18">
        <v>0</v>
      </c>
      <c r="S153" s="18">
        <f>SUM(D153:O153)</f>
        <v>0</v>
      </c>
      <c r="T153" s="18"/>
      <c r="U153" s="18"/>
      <c r="V153" s="18"/>
    </row>
    <row r="154" spans="2:22" ht="12.9" hidden="1" x14ac:dyDescent="0.4">
      <c r="B154" s="53" t="s">
        <v>23</v>
      </c>
      <c r="C154" s="53"/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f>+S154</f>
        <v>0</v>
      </c>
      <c r="R154" s="18">
        <v>0</v>
      </c>
      <c r="S154" s="18">
        <f>SUM(D154:O154)</f>
        <v>0</v>
      </c>
      <c r="T154" s="18"/>
      <c r="U154" s="18"/>
      <c r="V154" s="18"/>
    </row>
    <row r="155" spans="2:22" ht="12.9" hidden="1" x14ac:dyDescent="0.4">
      <c r="B155" s="53" t="s">
        <v>24</v>
      </c>
      <c r="C155" s="53"/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f>+S155</f>
        <v>0</v>
      </c>
      <c r="R155" s="18">
        <v>0</v>
      </c>
      <c r="S155" s="18">
        <f>SUM(D155:O155)</f>
        <v>0</v>
      </c>
      <c r="T155" s="18"/>
      <c r="U155" s="18"/>
      <c r="V155" s="18"/>
    </row>
    <row r="156" spans="2:22" ht="12.9" hidden="1" x14ac:dyDescent="0.4">
      <c r="B156" s="53" t="s">
        <v>30</v>
      </c>
      <c r="C156" s="53"/>
      <c r="D156" s="18">
        <v>666.673</v>
      </c>
      <c r="E156" s="18">
        <v>666.673</v>
      </c>
      <c r="F156" s="18">
        <v>666.673</v>
      </c>
      <c r="G156" s="18">
        <v>666.673</v>
      </c>
      <c r="H156" s="18">
        <v>666.673</v>
      </c>
      <c r="I156" s="18">
        <v>666.673</v>
      </c>
      <c r="J156" s="18">
        <v>666.66</v>
      </c>
      <c r="K156" s="18">
        <v>666.66</v>
      </c>
      <c r="L156" s="18">
        <v>666.66</v>
      </c>
      <c r="M156" s="18">
        <v>666.66</v>
      </c>
      <c r="N156" s="18"/>
      <c r="O156" s="18"/>
      <c r="P156" s="18">
        <v>0</v>
      </c>
      <c r="Q156" s="18">
        <f>+S156</f>
        <v>6666.677999999999</v>
      </c>
      <c r="R156" s="18">
        <v>0</v>
      </c>
      <c r="S156" s="18">
        <f>SUM(D156:O156)</f>
        <v>6666.677999999999</v>
      </c>
      <c r="T156" s="18"/>
      <c r="U156" s="18"/>
      <c r="V156" s="18"/>
    </row>
    <row r="157" spans="2:22" ht="12.9" hidden="1" x14ac:dyDescent="0.4">
      <c r="B157" s="54" t="s">
        <v>31</v>
      </c>
      <c r="C157" s="54"/>
      <c r="D157" s="30"/>
      <c r="E157" s="30"/>
      <c r="F157" s="30"/>
      <c r="G157" s="18"/>
      <c r="H157" s="18"/>
      <c r="I157" s="18"/>
      <c r="J157" s="18"/>
      <c r="K157" s="18"/>
      <c r="L157" s="18"/>
      <c r="M157" s="18"/>
      <c r="N157" s="18"/>
      <c r="O157" s="18"/>
      <c r="P157" s="19"/>
      <c r="Q157" s="19"/>
      <c r="R157" s="19"/>
      <c r="S157" s="18"/>
      <c r="T157" s="18"/>
      <c r="U157" s="18"/>
      <c r="V157" s="18"/>
    </row>
    <row r="158" spans="2:22" ht="12.9" hidden="1" x14ac:dyDescent="0.4">
      <c r="B158" s="53" t="s">
        <v>21</v>
      </c>
      <c r="C158" s="53"/>
      <c r="D158" s="18">
        <v>0</v>
      </c>
      <c r="E158" s="18">
        <v>0</v>
      </c>
      <c r="F158" s="18">
        <v>0</v>
      </c>
      <c r="G158" s="18">
        <v>141.75</v>
      </c>
      <c r="H158" s="18">
        <v>121.5</v>
      </c>
      <c r="I158" s="18">
        <v>40.5</v>
      </c>
      <c r="J158" s="18">
        <v>0</v>
      </c>
      <c r="K158" s="18">
        <v>20.25</v>
      </c>
      <c r="L158" s="18">
        <v>0</v>
      </c>
      <c r="M158" s="18">
        <v>141.75</v>
      </c>
      <c r="N158" s="18">
        <v>0</v>
      </c>
      <c r="O158" s="18">
        <v>0</v>
      </c>
      <c r="P158" s="18">
        <v>0</v>
      </c>
      <c r="Q158" s="18">
        <f>+S158</f>
        <v>465.75</v>
      </c>
      <c r="R158" s="18">
        <v>0</v>
      </c>
      <c r="S158" s="18">
        <f>SUM(D158:O158)</f>
        <v>465.75</v>
      </c>
      <c r="T158" s="18"/>
      <c r="U158" s="18"/>
      <c r="V158" s="18"/>
    </row>
    <row r="159" spans="2:22" ht="12.9" hidden="1" x14ac:dyDescent="0.4">
      <c r="B159" s="53" t="s">
        <v>22</v>
      </c>
      <c r="C159" s="53"/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f>+S159</f>
        <v>0</v>
      </c>
      <c r="R159" s="18">
        <v>0</v>
      </c>
      <c r="S159" s="18">
        <f>SUM(D159:O159)</f>
        <v>0</v>
      </c>
      <c r="T159" s="18"/>
      <c r="U159" s="18"/>
      <c r="V159" s="18"/>
    </row>
    <row r="160" spans="2:22" ht="12.9" hidden="1" x14ac:dyDescent="0.4">
      <c r="B160" s="53" t="s">
        <v>23</v>
      </c>
      <c r="C160" s="53"/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f>+S160</f>
        <v>0</v>
      </c>
      <c r="R160" s="18">
        <v>0</v>
      </c>
      <c r="S160" s="18">
        <f>SUM(D160:O160)</f>
        <v>0</v>
      </c>
      <c r="T160" s="18"/>
      <c r="U160" s="18"/>
      <c r="V160" s="18"/>
    </row>
    <row r="161" spans="2:22" ht="12.9" hidden="1" x14ac:dyDescent="0.4">
      <c r="B161" s="53" t="s">
        <v>24</v>
      </c>
      <c r="C161" s="53"/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f>+S161</f>
        <v>0</v>
      </c>
      <c r="R161" s="18">
        <v>0</v>
      </c>
      <c r="S161" s="18">
        <f>SUM(D161:O161)</f>
        <v>0</v>
      </c>
      <c r="T161" s="18"/>
      <c r="U161" s="18"/>
      <c r="V161" s="18"/>
    </row>
    <row r="162" spans="2:22" ht="12.9" hidden="1" x14ac:dyDescent="0.4">
      <c r="B162" s="53" t="s">
        <v>25</v>
      </c>
      <c r="C162" s="53"/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f>+S162</f>
        <v>0</v>
      </c>
      <c r="R162" s="18">
        <v>0</v>
      </c>
      <c r="S162" s="18">
        <f>SUM(D162:O162)</f>
        <v>0</v>
      </c>
      <c r="T162" s="18"/>
      <c r="U162" s="18"/>
      <c r="V162" s="18"/>
    </row>
    <row r="163" spans="2:22" ht="12.9" hidden="1" x14ac:dyDescent="0.4">
      <c r="B163" s="54" t="s">
        <v>32</v>
      </c>
      <c r="C163" s="54"/>
      <c r="D163" s="20">
        <f>SUM(D146:D162)</f>
        <v>3562.4229999999998</v>
      </c>
      <c r="E163" s="20">
        <f t="shared" ref="E163:O163" si="1">SUM(E146:E162)</f>
        <v>6936.9229999999998</v>
      </c>
      <c r="F163" s="20">
        <f t="shared" si="1"/>
        <v>8952.4230000000007</v>
      </c>
      <c r="G163" s="20">
        <f t="shared" si="1"/>
        <v>4919.1729999999998</v>
      </c>
      <c r="H163" s="20">
        <f t="shared" si="1"/>
        <v>990.673</v>
      </c>
      <c r="I163" s="20">
        <f t="shared" si="1"/>
        <v>707.173</v>
      </c>
      <c r="J163" s="20">
        <f t="shared" si="1"/>
        <v>727.41</v>
      </c>
      <c r="K163" s="20">
        <f t="shared" si="1"/>
        <v>686.91</v>
      </c>
      <c r="L163" s="20">
        <f t="shared" si="1"/>
        <v>747.66</v>
      </c>
      <c r="M163" s="20">
        <f t="shared" si="1"/>
        <v>808.41</v>
      </c>
      <c r="N163" s="20">
        <f t="shared" si="1"/>
        <v>0</v>
      </c>
      <c r="O163" s="20">
        <f t="shared" si="1"/>
        <v>0</v>
      </c>
      <c r="P163" s="20">
        <f>SUM(P146:P162)</f>
        <v>0</v>
      </c>
      <c r="Q163" s="20">
        <f>SUM(Q146:Q162)</f>
        <v>29039.178</v>
      </c>
      <c r="R163" s="20">
        <f>SUM(R146:R162)</f>
        <v>0</v>
      </c>
      <c r="S163" s="20">
        <f>SUM(S146:S162)</f>
        <v>29039.178</v>
      </c>
      <c r="T163" s="20"/>
      <c r="U163" s="20"/>
      <c r="V163" s="20"/>
    </row>
    <row r="164" spans="2:22" ht="12.9" hidden="1" x14ac:dyDescent="0.4">
      <c r="B164" s="30"/>
      <c r="C164" s="3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 spans="2:22" ht="15.6" hidden="1" x14ac:dyDescent="0.4">
      <c r="B165" s="55" t="s">
        <v>33</v>
      </c>
      <c r="C165" s="55"/>
      <c r="D165" s="17" t="s">
        <v>1</v>
      </c>
      <c r="E165" s="17" t="s">
        <v>2</v>
      </c>
      <c r="F165" s="17" t="s">
        <v>3</v>
      </c>
      <c r="G165" s="17" t="s">
        <v>4</v>
      </c>
      <c r="H165" s="17" t="s">
        <v>5</v>
      </c>
      <c r="I165" s="17" t="s">
        <v>6</v>
      </c>
      <c r="J165" s="17" t="s">
        <v>7</v>
      </c>
      <c r="K165" s="17" t="s">
        <v>8</v>
      </c>
      <c r="L165" s="17" t="s">
        <v>9</v>
      </c>
      <c r="M165" s="17" t="s">
        <v>10</v>
      </c>
      <c r="N165" s="17" t="s">
        <v>11</v>
      </c>
      <c r="O165" s="17" t="s">
        <v>12</v>
      </c>
      <c r="P165" s="17" t="s">
        <v>13</v>
      </c>
      <c r="Q165" s="17" t="s">
        <v>14</v>
      </c>
      <c r="R165" s="17" t="s">
        <v>15</v>
      </c>
      <c r="S165" s="17" t="s">
        <v>47</v>
      </c>
      <c r="T165" s="17"/>
      <c r="U165" s="17"/>
      <c r="V165" s="17"/>
    </row>
    <row r="166" spans="2:22" ht="12.9" hidden="1" x14ac:dyDescent="0.4">
      <c r="B166" s="54" t="s">
        <v>35</v>
      </c>
      <c r="C166" s="54"/>
      <c r="D166" s="30"/>
      <c r="E166" s="30"/>
      <c r="F166" s="30"/>
      <c r="G166" s="18"/>
      <c r="H166" s="18"/>
      <c r="I166" s="18"/>
      <c r="J166" s="18"/>
      <c r="K166" s="18"/>
      <c r="L166" s="18"/>
      <c r="M166" s="18"/>
      <c r="N166" s="18"/>
      <c r="O166" s="18"/>
      <c r="P166" s="19"/>
      <c r="Q166" s="19"/>
      <c r="R166" s="19"/>
      <c r="S166" s="18"/>
      <c r="T166" s="18"/>
      <c r="U166" s="18"/>
      <c r="V166" s="18"/>
    </row>
    <row r="167" spans="2:22" ht="12.9" hidden="1" x14ac:dyDescent="0.4">
      <c r="B167" s="53" t="s">
        <v>21</v>
      </c>
      <c r="C167" s="53"/>
      <c r="D167" s="18">
        <v>0</v>
      </c>
      <c r="E167" s="18">
        <v>0</v>
      </c>
      <c r="F167" s="18">
        <v>0</v>
      </c>
      <c r="G167" s="18">
        <v>0</v>
      </c>
      <c r="H167" s="18">
        <v>3450.75</v>
      </c>
      <c r="I167" s="18">
        <v>457.5</v>
      </c>
      <c r="J167" s="18">
        <v>660.75</v>
      </c>
      <c r="K167" s="18">
        <v>390.75</v>
      </c>
      <c r="L167" s="18">
        <v>81</v>
      </c>
      <c r="M167" s="18">
        <v>0</v>
      </c>
      <c r="N167" s="18">
        <v>0</v>
      </c>
      <c r="O167" s="18">
        <v>0</v>
      </c>
      <c r="P167" s="18">
        <v>0</v>
      </c>
      <c r="Q167" s="18">
        <v>0</v>
      </c>
      <c r="R167" s="18">
        <f>+S167</f>
        <v>5040.75</v>
      </c>
      <c r="S167" s="18">
        <f>SUM(D167:O167)</f>
        <v>5040.75</v>
      </c>
      <c r="T167" s="18"/>
      <c r="U167" s="18"/>
      <c r="V167" s="18"/>
    </row>
    <row r="168" spans="2:22" ht="12.9" hidden="1" x14ac:dyDescent="0.4">
      <c r="B168" s="53" t="s">
        <v>22</v>
      </c>
      <c r="C168" s="53"/>
      <c r="D168" s="18">
        <v>0</v>
      </c>
      <c r="E168" s="18">
        <v>0</v>
      </c>
      <c r="F168" s="18">
        <v>0</v>
      </c>
      <c r="G168" s="18">
        <v>55732.71</v>
      </c>
      <c r="H168" s="18">
        <v>230474.89</v>
      </c>
      <c r="I168" s="18">
        <v>23648.46</v>
      </c>
      <c r="J168" s="18">
        <v>0</v>
      </c>
      <c r="K168" s="18">
        <v>121726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f>+S168</f>
        <v>431582.06000000006</v>
      </c>
      <c r="S168" s="18">
        <f>SUM(D168:O168)</f>
        <v>431582.06000000006</v>
      </c>
      <c r="T168" s="18"/>
      <c r="U168" s="18"/>
      <c r="V168" s="18"/>
    </row>
    <row r="169" spans="2:22" ht="12.9" hidden="1" x14ac:dyDescent="0.4">
      <c r="B169" s="53" t="s">
        <v>23</v>
      </c>
      <c r="C169" s="53"/>
      <c r="D169" s="18">
        <v>0</v>
      </c>
      <c r="E169" s="18">
        <v>0</v>
      </c>
      <c r="F169" s="18">
        <v>0</v>
      </c>
      <c r="G169" s="18">
        <v>0</v>
      </c>
      <c r="H169" s="18"/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f>+S169</f>
        <v>0</v>
      </c>
      <c r="S169" s="18">
        <f>SUM(D169:O169)</f>
        <v>0</v>
      </c>
      <c r="T169" s="18"/>
      <c r="U169" s="18"/>
      <c r="V169" s="18"/>
    </row>
    <row r="170" spans="2:22" ht="12.9" hidden="1" x14ac:dyDescent="0.4">
      <c r="B170" s="53" t="s">
        <v>24</v>
      </c>
      <c r="C170" s="53"/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f>+S170</f>
        <v>0</v>
      </c>
      <c r="S170" s="18">
        <f>SUM(D170:O170)</f>
        <v>0</v>
      </c>
      <c r="T170" s="18"/>
      <c r="U170" s="18"/>
      <c r="V170" s="18"/>
    </row>
    <row r="171" spans="2:22" ht="12.9" hidden="1" x14ac:dyDescent="0.4">
      <c r="B171" s="53" t="s">
        <v>36</v>
      </c>
      <c r="C171" s="53"/>
      <c r="D171" s="18">
        <v>137.37</v>
      </c>
      <c r="E171" s="18">
        <v>0</v>
      </c>
      <c r="F171" s="18">
        <v>1638.2</v>
      </c>
      <c r="G171" s="18">
        <v>873.26</v>
      </c>
      <c r="H171" s="18">
        <v>7159.91</v>
      </c>
      <c r="I171" s="18">
        <v>711.76</v>
      </c>
      <c r="J171" s="18">
        <v>747.32</v>
      </c>
      <c r="K171" s="18">
        <v>884.28</v>
      </c>
      <c r="L171" s="18">
        <v>1366.87</v>
      </c>
      <c r="M171" s="18">
        <v>322.60000000000002</v>
      </c>
      <c r="N171" s="18">
        <v>0</v>
      </c>
      <c r="O171" s="18">
        <v>0</v>
      </c>
      <c r="P171" s="18">
        <v>0</v>
      </c>
      <c r="Q171" s="18">
        <v>0</v>
      </c>
      <c r="R171" s="18">
        <f>+S171</f>
        <v>13841.570000000002</v>
      </c>
      <c r="S171" s="18">
        <f>SUM(D171:O171)</f>
        <v>13841.570000000002</v>
      </c>
      <c r="T171" s="18"/>
      <c r="U171" s="18"/>
      <c r="V171" s="18"/>
    </row>
    <row r="172" spans="2:22" ht="12.9" hidden="1" x14ac:dyDescent="0.4">
      <c r="B172" s="54" t="s">
        <v>37</v>
      </c>
      <c r="C172" s="54"/>
      <c r="D172" s="30"/>
      <c r="E172" s="30"/>
      <c r="F172" s="30"/>
      <c r="G172" s="18"/>
      <c r="H172" s="18"/>
      <c r="I172" s="18"/>
      <c r="J172" s="18"/>
      <c r="K172" s="18"/>
      <c r="L172" s="18"/>
      <c r="M172" s="18"/>
      <c r="N172" s="18"/>
      <c r="O172" s="18"/>
      <c r="P172" s="19"/>
      <c r="Q172" s="19"/>
      <c r="R172" s="19"/>
      <c r="S172" s="18"/>
      <c r="T172" s="18"/>
      <c r="U172" s="18"/>
      <c r="V172" s="18"/>
    </row>
    <row r="173" spans="2:22" ht="12.9" hidden="1" x14ac:dyDescent="0.4">
      <c r="B173" s="53" t="s">
        <v>21</v>
      </c>
      <c r="C173" s="53"/>
      <c r="D173" s="18">
        <v>0</v>
      </c>
      <c r="E173" s="18">
        <v>218.75</v>
      </c>
      <c r="F173" s="18">
        <v>0</v>
      </c>
      <c r="G173" s="18">
        <v>14567</v>
      </c>
      <c r="H173" s="18">
        <v>16475</v>
      </c>
      <c r="I173" s="18">
        <v>11644.75</v>
      </c>
      <c r="J173" s="18">
        <v>6196.5</v>
      </c>
      <c r="K173" s="18">
        <v>701.5</v>
      </c>
      <c r="L173" s="18">
        <v>27</v>
      </c>
      <c r="M173" s="18">
        <v>0</v>
      </c>
      <c r="N173" s="18">
        <v>0</v>
      </c>
      <c r="O173" s="18">
        <v>0</v>
      </c>
      <c r="P173" s="18">
        <v>0</v>
      </c>
      <c r="Q173" s="18">
        <f>+S173</f>
        <v>49830.5</v>
      </c>
      <c r="R173" s="18">
        <v>0</v>
      </c>
      <c r="S173" s="18">
        <f>SUM(D173:O173)</f>
        <v>49830.5</v>
      </c>
      <c r="T173" s="18"/>
      <c r="U173" s="18"/>
      <c r="V173" s="18"/>
    </row>
    <row r="174" spans="2:22" ht="12.9" hidden="1" x14ac:dyDescent="0.4">
      <c r="B174" s="53" t="s">
        <v>22</v>
      </c>
      <c r="C174" s="53"/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f>+S174</f>
        <v>0</v>
      </c>
      <c r="R174" s="18">
        <v>0</v>
      </c>
      <c r="S174" s="18">
        <f>SUM(D174:O174)</f>
        <v>0</v>
      </c>
      <c r="T174" s="18"/>
      <c r="U174" s="18"/>
      <c r="V174" s="18"/>
    </row>
    <row r="175" spans="2:22" ht="12.9" hidden="1" x14ac:dyDescent="0.4">
      <c r="B175" s="53" t="s">
        <v>23</v>
      </c>
      <c r="C175" s="53"/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f>+S175</f>
        <v>0</v>
      </c>
      <c r="R175" s="18">
        <v>0</v>
      </c>
      <c r="S175" s="18">
        <f>SUM(D175:O175)</f>
        <v>0</v>
      </c>
      <c r="T175" s="18"/>
      <c r="U175" s="18"/>
      <c r="V175" s="18"/>
    </row>
    <row r="176" spans="2:22" ht="12.9" hidden="1" x14ac:dyDescent="0.4">
      <c r="B176" s="53" t="s">
        <v>24</v>
      </c>
      <c r="C176" s="53"/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f>+S176</f>
        <v>0</v>
      </c>
      <c r="R176" s="18">
        <v>0</v>
      </c>
      <c r="S176" s="18">
        <f>SUM(D176:O176)</f>
        <v>0</v>
      </c>
      <c r="T176" s="18"/>
      <c r="U176" s="18"/>
      <c r="V176" s="18"/>
    </row>
    <row r="177" spans="2:22" ht="12.9" hidden="1" x14ac:dyDescent="0.4">
      <c r="B177" s="53" t="s">
        <v>38</v>
      </c>
      <c r="C177" s="53"/>
      <c r="D177" s="18">
        <v>0</v>
      </c>
      <c r="E177" s="18">
        <v>0</v>
      </c>
      <c r="F177" s="18">
        <v>0</v>
      </c>
      <c r="G177" s="18">
        <v>96.4</v>
      </c>
      <c r="H177" s="18">
        <v>0</v>
      </c>
      <c r="I177" s="18">
        <v>159.04</v>
      </c>
      <c r="J177" s="18">
        <v>0</v>
      </c>
      <c r="K177" s="18">
        <v>28.61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f>+S177</f>
        <v>284.05</v>
      </c>
      <c r="R177" s="18">
        <v>0</v>
      </c>
      <c r="S177" s="18">
        <f>SUM(D177:O177)</f>
        <v>284.05</v>
      </c>
      <c r="T177" s="18"/>
      <c r="U177" s="18"/>
      <c r="V177" s="18"/>
    </row>
    <row r="178" spans="2:22" ht="12.9" hidden="1" x14ac:dyDescent="0.4">
      <c r="B178" s="54" t="s">
        <v>39</v>
      </c>
      <c r="C178" s="54"/>
      <c r="D178" s="30"/>
      <c r="E178" s="30"/>
      <c r="F178" s="30"/>
      <c r="G178" s="18"/>
      <c r="H178" s="18"/>
      <c r="I178" s="18"/>
      <c r="J178" s="18"/>
      <c r="K178" s="18"/>
      <c r="L178" s="18"/>
      <c r="M178" s="18"/>
      <c r="N178" s="18"/>
      <c r="O178" s="18"/>
      <c r="P178" s="19"/>
      <c r="Q178" s="19"/>
      <c r="R178" s="19"/>
      <c r="S178" s="18"/>
      <c r="T178" s="18"/>
      <c r="U178" s="18"/>
      <c r="V178" s="18"/>
    </row>
    <row r="179" spans="2:22" ht="12.9" hidden="1" x14ac:dyDescent="0.4">
      <c r="B179" s="53" t="s">
        <v>21</v>
      </c>
      <c r="C179" s="53"/>
      <c r="D179" s="18">
        <v>0</v>
      </c>
      <c r="E179" s="18">
        <v>0</v>
      </c>
      <c r="F179" s="18">
        <v>0</v>
      </c>
      <c r="G179" s="18">
        <v>0</v>
      </c>
      <c r="H179" s="18">
        <v>182.25</v>
      </c>
      <c r="I179" s="18">
        <v>121.5</v>
      </c>
      <c r="J179" s="18">
        <v>101.25</v>
      </c>
      <c r="K179" s="18">
        <v>1188</v>
      </c>
      <c r="L179" s="18">
        <v>283.5</v>
      </c>
      <c r="M179" s="18">
        <v>469.5</v>
      </c>
      <c r="N179" s="18">
        <v>0</v>
      </c>
      <c r="O179" s="18">
        <v>0</v>
      </c>
      <c r="P179" s="18">
        <v>0</v>
      </c>
      <c r="Q179" s="18">
        <f>+S179</f>
        <v>2346</v>
      </c>
      <c r="R179" s="18">
        <v>0</v>
      </c>
      <c r="S179" s="18">
        <f>SUM(D179:O179)</f>
        <v>2346</v>
      </c>
      <c r="T179" s="18"/>
      <c r="U179" s="18"/>
      <c r="V179" s="18"/>
    </row>
    <row r="180" spans="2:22" ht="12.9" hidden="1" x14ac:dyDescent="0.4">
      <c r="B180" s="53" t="s">
        <v>22</v>
      </c>
      <c r="C180" s="53"/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f>+S180</f>
        <v>0</v>
      </c>
      <c r="R180" s="18">
        <v>0</v>
      </c>
      <c r="S180" s="18">
        <f>SUM(D180:O180)</f>
        <v>0</v>
      </c>
      <c r="T180" s="18"/>
      <c r="U180" s="18"/>
      <c r="V180" s="18"/>
    </row>
    <row r="181" spans="2:22" ht="12.9" hidden="1" x14ac:dyDescent="0.4">
      <c r="B181" s="53" t="s">
        <v>23</v>
      </c>
      <c r="C181" s="53"/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f>+S181</f>
        <v>0</v>
      </c>
      <c r="R181" s="18">
        <v>0</v>
      </c>
      <c r="S181" s="18">
        <f>SUM(D181:O181)</f>
        <v>0</v>
      </c>
      <c r="T181" s="18"/>
      <c r="U181" s="18"/>
      <c r="V181" s="18"/>
    </row>
    <row r="182" spans="2:22" ht="12.9" hidden="1" x14ac:dyDescent="0.4">
      <c r="B182" s="53" t="s">
        <v>24</v>
      </c>
      <c r="C182" s="53"/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f>+S182</f>
        <v>0</v>
      </c>
      <c r="R182" s="18">
        <v>0</v>
      </c>
      <c r="S182" s="18">
        <f>SUM(D182:O182)</f>
        <v>0</v>
      </c>
      <c r="T182" s="18"/>
      <c r="U182" s="18"/>
      <c r="V182" s="18"/>
    </row>
    <row r="183" spans="2:22" ht="12.9" hidden="1" x14ac:dyDescent="0.4">
      <c r="B183" s="53" t="s">
        <v>25</v>
      </c>
      <c r="C183" s="53"/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f>+S183</f>
        <v>0</v>
      </c>
      <c r="R183" s="18">
        <v>0</v>
      </c>
      <c r="S183" s="18">
        <f>SUM(D183:O183)</f>
        <v>0</v>
      </c>
      <c r="T183" s="18"/>
      <c r="U183" s="18"/>
      <c r="V183" s="18"/>
    </row>
    <row r="184" spans="2:22" ht="12.9" hidden="1" x14ac:dyDescent="0.4">
      <c r="B184" s="54" t="s">
        <v>40</v>
      </c>
      <c r="C184" s="54"/>
      <c r="D184" s="20">
        <f>SUM(D167:D183)</f>
        <v>137.37</v>
      </c>
      <c r="E184" s="20">
        <f t="shared" ref="E184:O184" si="2">SUM(E167:E183)</f>
        <v>218.75</v>
      </c>
      <c r="F184" s="20">
        <f t="shared" si="2"/>
        <v>1638.2</v>
      </c>
      <c r="G184" s="20">
        <f t="shared" si="2"/>
        <v>71269.37</v>
      </c>
      <c r="H184" s="20">
        <f t="shared" si="2"/>
        <v>257742.80000000002</v>
      </c>
      <c r="I184" s="20">
        <f t="shared" si="2"/>
        <v>36743.01</v>
      </c>
      <c r="J184" s="20">
        <f t="shared" si="2"/>
        <v>7705.82</v>
      </c>
      <c r="K184" s="20">
        <f t="shared" si="2"/>
        <v>124919.14</v>
      </c>
      <c r="L184" s="20">
        <f t="shared" si="2"/>
        <v>1758.37</v>
      </c>
      <c r="M184" s="20">
        <f t="shared" si="2"/>
        <v>792.1</v>
      </c>
      <c r="N184" s="20">
        <f t="shared" si="2"/>
        <v>0</v>
      </c>
      <c r="O184" s="20">
        <f t="shared" si="2"/>
        <v>0</v>
      </c>
      <c r="P184" s="20">
        <f>SUM(P167:P183)</f>
        <v>0</v>
      </c>
      <c r="Q184" s="20">
        <f>SUM(Q167:Q183)</f>
        <v>52460.55</v>
      </c>
      <c r="R184" s="20">
        <f>SUM(R167:R183)</f>
        <v>450464.38000000006</v>
      </c>
      <c r="S184" s="20">
        <f>SUM(S167:S183)</f>
        <v>502924.93000000005</v>
      </c>
      <c r="T184" s="20"/>
      <c r="U184" s="20"/>
      <c r="V184" s="20"/>
    </row>
    <row r="185" spans="2:22" ht="12.9" hidden="1" x14ac:dyDescent="0.4">
      <c r="B185" s="30"/>
      <c r="C185" s="3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 spans="2:22" ht="15.6" hidden="1" x14ac:dyDescent="0.4">
      <c r="B186" s="55" t="s">
        <v>41</v>
      </c>
      <c r="C186" s="55"/>
      <c r="D186" s="17" t="s">
        <v>1</v>
      </c>
      <c r="E186" s="17" t="s">
        <v>2</v>
      </c>
      <c r="F186" s="17" t="s">
        <v>3</v>
      </c>
      <c r="G186" s="17" t="s">
        <v>4</v>
      </c>
      <c r="H186" s="17" t="s">
        <v>5</v>
      </c>
      <c r="I186" s="17" t="s">
        <v>6</v>
      </c>
      <c r="J186" s="17" t="s">
        <v>7</v>
      </c>
      <c r="K186" s="17" t="s">
        <v>8</v>
      </c>
      <c r="L186" s="17" t="s">
        <v>9</v>
      </c>
      <c r="M186" s="17" t="s">
        <v>10</v>
      </c>
      <c r="N186" s="17" t="s">
        <v>11</v>
      </c>
      <c r="O186" s="17" t="s">
        <v>12</v>
      </c>
      <c r="P186" s="17" t="s">
        <v>13</v>
      </c>
      <c r="Q186" s="17" t="s">
        <v>14</v>
      </c>
      <c r="R186" s="17" t="s">
        <v>15</v>
      </c>
      <c r="S186" s="17" t="s">
        <v>47</v>
      </c>
      <c r="T186" s="17"/>
      <c r="U186" s="17"/>
      <c r="V186" s="17"/>
    </row>
    <row r="187" spans="2:22" ht="12.9" hidden="1" x14ac:dyDescent="0.4">
      <c r="B187" s="54" t="s">
        <v>42</v>
      </c>
      <c r="C187" s="54"/>
      <c r="D187" s="30"/>
      <c r="E187" s="30"/>
      <c r="F187" s="30"/>
      <c r="G187" s="18"/>
      <c r="H187" s="18"/>
      <c r="I187" s="18"/>
      <c r="J187" s="18"/>
      <c r="K187" s="18"/>
      <c r="L187" s="18"/>
      <c r="M187" s="18"/>
      <c r="N187" s="18"/>
      <c r="O187" s="18"/>
      <c r="P187" s="19"/>
      <c r="Q187" s="19"/>
      <c r="R187" s="19"/>
      <c r="S187" s="18"/>
      <c r="T187" s="18"/>
      <c r="U187" s="18"/>
      <c r="V187" s="18"/>
    </row>
    <row r="188" spans="2:22" ht="12.9" hidden="1" x14ac:dyDescent="0.4">
      <c r="B188" s="53" t="s">
        <v>21</v>
      </c>
      <c r="C188" s="53"/>
      <c r="D188" s="18">
        <v>432</v>
      </c>
      <c r="E188" s="18">
        <v>0</v>
      </c>
      <c r="F188" s="18">
        <v>0</v>
      </c>
      <c r="G188" s="18">
        <v>81</v>
      </c>
      <c r="H188" s="18">
        <v>0</v>
      </c>
      <c r="I188" s="18">
        <v>0</v>
      </c>
      <c r="J188" s="18">
        <v>108</v>
      </c>
      <c r="K188" s="18">
        <v>27</v>
      </c>
      <c r="L188" s="18">
        <v>54</v>
      </c>
      <c r="M188" s="18">
        <v>27</v>
      </c>
      <c r="N188" s="18">
        <v>0</v>
      </c>
      <c r="O188" s="18">
        <v>0</v>
      </c>
      <c r="P188" s="18">
        <v>0</v>
      </c>
      <c r="Q188" s="18">
        <f>+S188</f>
        <v>729</v>
      </c>
      <c r="R188" s="18">
        <v>0</v>
      </c>
      <c r="S188" s="18">
        <f>SUM(D188:O188)</f>
        <v>729</v>
      </c>
      <c r="T188" s="18"/>
      <c r="U188" s="18"/>
      <c r="V188" s="18"/>
    </row>
    <row r="189" spans="2:22" ht="12.9" hidden="1" x14ac:dyDescent="0.4">
      <c r="B189" s="53" t="s">
        <v>22</v>
      </c>
      <c r="C189" s="53"/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f>+S189</f>
        <v>0</v>
      </c>
      <c r="R189" s="18">
        <v>0</v>
      </c>
      <c r="S189" s="18">
        <f>SUM(D189:O189)</f>
        <v>0</v>
      </c>
      <c r="T189" s="18"/>
      <c r="U189" s="18"/>
      <c r="V189" s="18"/>
    </row>
    <row r="190" spans="2:22" ht="12.9" hidden="1" x14ac:dyDescent="0.4">
      <c r="B190" s="53" t="s">
        <v>23</v>
      </c>
      <c r="C190" s="53"/>
      <c r="D190" s="18">
        <v>3707.39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f>+S190</f>
        <v>3707.39</v>
      </c>
      <c r="R190" s="18">
        <v>0</v>
      </c>
      <c r="S190" s="18">
        <f>SUM(D190:O190)</f>
        <v>3707.39</v>
      </c>
      <c r="T190" s="18"/>
      <c r="U190" s="18"/>
      <c r="V190" s="18"/>
    </row>
    <row r="191" spans="2:22" ht="12.9" hidden="1" x14ac:dyDescent="0.4">
      <c r="B191" s="53" t="s">
        <v>24</v>
      </c>
      <c r="C191" s="53"/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314.89999999999998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f>+S191</f>
        <v>314.89999999999998</v>
      </c>
      <c r="R191" s="18">
        <v>0</v>
      </c>
      <c r="S191" s="18">
        <f>SUM(D191:O191)</f>
        <v>314.89999999999998</v>
      </c>
      <c r="T191" s="18"/>
      <c r="U191" s="18"/>
      <c r="V191" s="18"/>
    </row>
    <row r="192" spans="2:22" ht="12.9" hidden="1" x14ac:dyDescent="0.4">
      <c r="B192" s="53" t="s">
        <v>25</v>
      </c>
      <c r="C192" s="53"/>
      <c r="D192" s="18">
        <v>32.93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f>+S192</f>
        <v>32.93</v>
      </c>
      <c r="R192" s="18">
        <v>0</v>
      </c>
      <c r="S192" s="18">
        <f>SUM(D192:O192)</f>
        <v>32.93</v>
      </c>
      <c r="T192" s="18"/>
      <c r="U192" s="18"/>
      <c r="V192" s="18"/>
    </row>
    <row r="193" spans="2:22" ht="12.9" hidden="1" x14ac:dyDescent="0.4">
      <c r="B193" s="54" t="s">
        <v>43</v>
      </c>
      <c r="C193" s="54"/>
      <c r="D193" s="30"/>
      <c r="E193" s="30"/>
      <c r="F193" s="30"/>
      <c r="G193" s="18"/>
      <c r="H193" s="18"/>
      <c r="I193" s="18"/>
      <c r="J193" s="18"/>
      <c r="K193" s="18"/>
      <c r="L193" s="18"/>
      <c r="M193" s="18"/>
      <c r="N193" s="18"/>
      <c r="O193" s="18"/>
      <c r="P193" s="19"/>
      <c r="Q193" s="19"/>
      <c r="R193" s="19"/>
      <c r="S193" s="18"/>
      <c r="T193" s="18"/>
      <c r="U193" s="18"/>
      <c r="V193" s="18"/>
    </row>
    <row r="194" spans="2:22" ht="12.9" hidden="1" x14ac:dyDescent="0.4">
      <c r="B194" s="53" t="s">
        <v>21</v>
      </c>
      <c r="C194" s="53"/>
      <c r="D194" s="18">
        <v>65.25</v>
      </c>
      <c r="E194" s="18">
        <v>0</v>
      </c>
      <c r="F194" s="18">
        <v>0</v>
      </c>
      <c r="G194" s="18">
        <v>2744.25</v>
      </c>
      <c r="H194" s="18">
        <v>1740</v>
      </c>
      <c r="I194" s="18">
        <v>18264</v>
      </c>
      <c r="J194" s="18">
        <v>6567</v>
      </c>
      <c r="K194" s="18">
        <v>15834</v>
      </c>
      <c r="L194" s="18">
        <v>2001</v>
      </c>
      <c r="M194" s="18">
        <v>2871</v>
      </c>
      <c r="N194" s="18">
        <v>0</v>
      </c>
      <c r="O194" s="18">
        <v>0</v>
      </c>
      <c r="P194" s="18">
        <v>0</v>
      </c>
      <c r="Q194" s="18">
        <v>0</v>
      </c>
      <c r="R194" s="18">
        <f>+S194</f>
        <v>50086.5</v>
      </c>
      <c r="S194" s="18">
        <f>SUM(D194:O194)</f>
        <v>50086.5</v>
      </c>
      <c r="T194" s="18"/>
      <c r="U194" s="18"/>
      <c r="V194" s="18"/>
    </row>
    <row r="195" spans="2:22" ht="12.9" hidden="1" x14ac:dyDescent="0.4">
      <c r="B195" s="53" t="s">
        <v>22</v>
      </c>
      <c r="C195" s="53"/>
      <c r="D195" s="18">
        <v>0</v>
      </c>
      <c r="E195" s="18">
        <v>0</v>
      </c>
      <c r="F195" s="18">
        <v>0</v>
      </c>
      <c r="G195" s="18">
        <v>0</v>
      </c>
      <c r="H195" s="18"/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f>+S195</f>
        <v>0</v>
      </c>
      <c r="S195" s="18">
        <f>SUM(D195:O195)</f>
        <v>0</v>
      </c>
      <c r="T195" s="18"/>
      <c r="U195" s="18"/>
      <c r="V195" s="18"/>
    </row>
    <row r="196" spans="2:22" ht="12.9" hidden="1" x14ac:dyDescent="0.4">
      <c r="B196" s="53" t="s">
        <v>23</v>
      </c>
      <c r="C196" s="53"/>
      <c r="D196" s="18">
        <v>0</v>
      </c>
      <c r="E196" s="18">
        <v>0</v>
      </c>
      <c r="F196" s="18">
        <v>0</v>
      </c>
      <c r="G196" s="18">
        <v>2895.17</v>
      </c>
      <c r="H196" s="18">
        <v>1303.58</v>
      </c>
      <c r="I196" s="18">
        <v>5393.97</v>
      </c>
      <c r="J196" s="18">
        <v>2306</v>
      </c>
      <c r="K196" s="18">
        <v>7065.3</v>
      </c>
      <c r="L196" s="18">
        <v>762.99</v>
      </c>
      <c r="M196" s="18">
        <v>1620.63</v>
      </c>
      <c r="N196" s="18">
        <v>0</v>
      </c>
      <c r="O196" s="18">
        <v>0</v>
      </c>
      <c r="P196" s="18">
        <v>0</v>
      </c>
      <c r="Q196" s="18">
        <v>0</v>
      </c>
      <c r="R196" s="18">
        <f>+S196</f>
        <v>21347.640000000003</v>
      </c>
      <c r="S196" s="18">
        <f>SUM(D196:O196)</f>
        <v>21347.640000000003</v>
      </c>
      <c r="T196" s="18"/>
      <c r="U196" s="18"/>
      <c r="V196" s="18"/>
    </row>
    <row r="197" spans="2:22" ht="12.9" hidden="1" x14ac:dyDescent="0.4">
      <c r="B197" s="53" t="s">
        <v>24</v>
      </c>
      <c r="C197" s="53"/>
      <c r="D197" s="18">
        <v>8338.9599999999991</v>
      </c>
      <c r="E197" s="18">
        <v>7691.25</v>
      </c>
      <c r="F197" s="18">
        <v>4963.42</v>
      </c>
      <c r="G197" s="18">
        <v>12473.04</v>
      </c>
      <c r="H197" s="18">
        <v>9794.06</v>
      </c>
      <c r="I197" s="18">
        <v>0</v>
      </c>
      <c r="J197" s="18">
        <v>3113.47</v>
      </c>
      <c r="K197" s="18">
        <v>5902.23</v>
      </c>
      <c r="L197" s="18">
        <v>3937.69</v>
      </c>
      <c r="M197" s="18">
        <v>476.62</v>
      </c>
      <c r="N197" s="18">
        <v>0</v>
      </c>
      <c r="O197" s="18">
        <v>0</v>
      </c>
      <c r="P197" s="18">
        <v>0</v>
      </c>
      <c r="Q197" s="18">
        <v>0</v>
      </c>
      <c r="R197" s="18">
        <f>+S197</f>
        <v>56690.74</v>
      </c>
      <c r="S197" s="18">
        <f>SUM(D197:O197)</f>
        <v>56690.74</v>
      </c>
      <c r="T197" s="18"/>
      <c r="U197" s="18"/>
      <c r="V197" s="18"/>
    </row>
    <row r="198" spans="2:22" ht="12.9" hidden="1" x14ac:dyDescent="0.4">
      <c r="B198" s="53" t="s">
        <v>38</v>
      </c>
      <c r="C198" s="53"/>
      <c r="D198" s="18">
        <v>0</v>
      </c>
      <c r="E198" s="18">
        <v>0</v>
      </c>
      <c r="F198" s="18">
        <v>0</v>
      </c>
      <c r="G198" s="18">
        <v>116.98</v>
      </c>
      <c r="H198" s="18">
        <v>377.14</v>
      </c>
      <c r="I198" s="18">
        <v>673.83</v>
      </c>
      <c r="J198" s="18">
        <v>112.76</v>
      </c>
      <c r="K198" s="18">
        <v>134.49</v>
      </c>
      <c r="L198" s="18">
        <v>19.350000000000001</v>
      </c>
      <c r="M198" s="18">
        <v>155.74</v>
      </c>
      <c r="N198" s="18">
        <v>0</v>
      </c>
      <c r="O198" s="18">
        <v>0</v>
      </c>
      <c r="P198" s="18">
        <v>0</v>
      </c>
      <c r="Q198" s="18">
        <v>0</v>
      </c>
      <c r="R198" s="18">
        <f>+S198</f>
        <v>1590.29</v>
      </c>
      <c r="S198" s="18">
        <f>SUM(D198:O198)</f>
        <v>1590.29</v>
      </c>
      <c r="T198" s="18"/>
      <c r="U198" s="18"/>
      <c r="V198" s="18"/>
    </row>
    <row r="199" spans="2:22" ht="12.9" hidden="1" x14ac:dyDescent="0.4">
      <c r="B199" s="54" t="s">
        <v>44</v>
      </c>
      <c r="C199" s="54"/>
      <c r="D199" s="30"/>
      <c r="E199" s="30"/>
      <c r="F199" s="30"/>
      <c r="G199" s="18"/>
      <c r="H199" s="18"/>
      <c r="I199" s="18"/>
      <c r="J199" s="18"/>
      <c r="K199" s="18"/>
      <c r="L199" s="18"/>
      <c r="M199" s="18"/>
      <c r="N199" s="18"/>
      <c r="O199" s="18"/>
      <c r="P199" s="19"/>
      <c r="Q199" s="19"/>
      <c r="R199" s="19"/>
      <c r="S199" s="18"/>
      <c r="T199" s="18"/>
      <c r="U199" s="18"/>
      <c r="V199" s="18"/>
    </row>
    <row r="200" spans="2:22" ht="12.9" hidden="1" x14ac:dyDescent="0.4">
      <c r="B200" s="53" t="s">
        <v>21</v>
      </c>
      <c r="C200" s="53"/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2131.5</v>
      </c>
      <c r="J200" s="18">
        <v>0</v>
      </c>
      <c r="K200" s="18">
        <v>0</v>
      </c>
      <c r="L200" s="18">
        <v>348</v>
      </c>
      <c r="M200" s="18">
        <v>115.59</v>
      </c>
      <c r="N200" s="18">
        <v>0</v>
      </c>
      <c r="O200" s="18">
        <v>0</v>
      </c>
      <c r="P200" s="18">
        <v>0</v>
      </c>
      <c r="Q200" s="18">
        <f>+S200</f>
        <v>2595.09</v>
      </c>
      <c r="R200" s="18">
        <v>0</v>
      </c>
      <c r="S200" s="18">
        <f>SUM(D200:O200)</f>
        <v>2595.09</v>
      </c>
      <c r="T200" s="18"/>
      <c r="U200" s="18"/>
      <c r="V200" s="18"/>
    </row>
    <row r="201" spans="2:22" ht="12.9" hidden="1" x14ac:dyDescent="0.4">
      <c r="B201" s="53" t="s">
        <v>22</v>
      </c>
      <c r="C201" s="53"/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f>+S201</f>
        <v>0</v>
      </c>
      <c r="R201" s="18">
        <v>0</v>
      </c>
      <c r="S201" s="18">
        <f>SUM(D201:O201)</f>
        <v>0</v>
      </c>
      <c r="T201" s="18"/>
      <c r="U201" s="18"/>
      <c r="V201" s="18"/>
    </row>
    <row r="202" spans="2:22" ht="12.9" hidden="1" x14ac:dyDescent="0.4">
      <c r="B202" s="53" t="s">
        <v>23</v>
      </c>
      <c r="C202" s="53"/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f>+S202</f>
        <v>0</v>
      </c>
      <c r="R202" s="18">
        <v>0</v>
      </c>
      <c r="S202" s="18">
        <f>SUM(D202:O202)</f>
        <v>0</v>
      </c>
      <c r="T202" s="18"/>
      <c r="U202" s="18"/>
      <c r="V202" s="18"/>
    </row>
    <row r="203" spans="2:22" ht="12.9" hidden="1" x14ac:dyDescent="0.4">
      <c r="B203" s="53" t="s">
        <v>24</v>
      </c>
      <c r="C203" s="53"/>
      <c r="D203" s="18">
        <v>0</v>
      </c>
      <c r="E203" s="18">
        <v>0</v>
      </c>
      <c r="F203" s="18">
        <v>0</v>
      </c>
      <c r="G203" s="18">
        <v>0</v>
      </c>
      <c r="H203" s="18">
        <v>748.67</v>
      </c>
      <c r="I203" s="18">
        <v>481.17</v>
      </c>
      <c r="J203" s="18">
        <v>281.74</v>
      </c>
      <c r="K203" s="18">
        <v>0</v>
      </c>
      <c r="L203" s="18">
        <v>939.84</v>
      </c>
      <c r="M203" s="18">
        <v>0</v>
      </c>
      <c r="N203" s="18">
        <v>0</v>
      </c>
      <c r="O203" s="18">
        <v>0</v>
      </c>
      <c r="P203" s="18">
        <v>0</v>
      </c>
      <c r="Q203" s="18">
        <f>+S203</f>
        <v>2451.42</v>
      </c>
      <c r="R203" s="18">
        <v>0</v>
      </c>
      <c r="S203" s="18">
        <f>SUM(D203:O203)</f>
        <v>2451.42</v>
      </c>
      <c r="T203" s="18"/>
      <c r="U203" s="18"/>
      <c r="V203" s="18"/>
    </row>
    <row r="204" spans="2:22" ht="12.9" hidden="1" x14ac:dyDescent="0.4">
      <c r="B204" s="53" t="s">
        <v>25</v>
      </c>
      <c r="C204" s="53"/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f>+S204</f>
        <v>0</v>
      </c>
      <c r="R204" s="18">
        <v>0</v>
      </c>
      <c r="S204" s="18">
        <f>SUM(D204:O204)</f>
        <v>0</v>
      </c>
      <c r="T204" s="18"/>
      <c r="U204" s="18"/>
      <c r="V204" s="18"/>
    </row>
    <row r="205" spans="2:22" ht="12.9" hidden="1" x14ac:dyDescent="0.4">
      <c r="B205" s="54" t="s">
        <v>45</v>
      </c>
      <c r="C205" s="54"/>
      <c r="D205" s="30"/>
      <c r="E205" s="30"/>
      <c r="F205" s="30"/>
      <c r="G205" s="18"/>
      <c r="H205" s="18"/>
      <c r="I205" s="18"/>
      <c r="J205" s="18"/>
      <c r="K205" s="18"/>
      <c r="L205" s="18"/>
      <c r="M205" s="18"/>
      <c r="N205" s="18"/>
      <c r="O205" s="18"/>
      <c r="P205" s="19"/>
      <c r="Q205" s="19"/>
      <c r="R205" s="19"/>
      <c r="S205" s="18"/>
      <c r="T205" s="18"/>
      <c r="U205" s="18"/>
      <c r="V205" s="18"/>
    </row>
    <row r="206" spans="2:22" ht="12.9" hidden="1" x14ac:dyDescent="0.4">
      <c r="B206" s="53" t="s">
        <v>21</v>
      </c>
      <c r="C206" s="53"/>
      <c r="D206" s="18">
        <v>0</v>
      </c>
      <c r="E206" s="18">
        <v>0</v>
      </c>
      <c r="F206" s="18">
        <v>0</v>
      </c>
      <c r="G206" s="18">
        <v>0</v>
      </c>
      <c r="H206" s="18">
        <v>3436.5</v>
      </c>
      <c r="I206" s="18">
        <v>3892.5</v>
      </c>
      <c r="J206" s="18">
        <v>4045.5</v>
      </c>
      <c r="K206" s="18">
        <v>3969</v>
      </c>
      <c r="L206" s="18">
        <v>4315.5</v>
      </c>
      <c r="M206" s="18">
        <v>3894</v>
      </c>
      <c r="N206" s="18">
        <v>0</v>
      </c>
      <c r="O206" s="18">
        <v>0</v>
      </c>
      <c r="P206" s="18">
        <v>0</v>
      </c>
      <c r="Q206" s="18">
        <f>+S206</f>
        <v>23553</v>
      </c>
      <c r="R206" s="18">
        <v>0</v>
      </c>
      <c r="S206" s="18">
        <f>SUM(D206:O206)</f>
        <v>23553</v>
      </c>
      <c r="T206" s="18"/>
      <c r="U206" s="18"/>
      <c r="V206" s="18"/>
    </row>
    <row r="207" spans="2:22" ht="12.9" hidden="1" x14ac:dyDescent="0.4">
      <c r="B207" s="53" t="s">
        <v>22</v>
      </c>
      <c r="C207" s="53"/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f>+S207</f>
        <v>0</v>
      </c>
      <c r="R207" s="18">
        <v>0</v>
      </c>
      <c r="S207" s="18">
        <f>SUM(D207:O207)</f>
        <v>0</v>
      </c>
      <c r="T207" s="18"/>
      <c r="U207" s="18"/>
      <c r="V207" s="18"/>
    </row>
    <row r="208" spans="2:22" ht="12.9" hidden="1" x14ac:dyDescent="0.4">
      <c r="B208" s="53" t="s">
        <v>23</v>
      </c>
      <c r="C208" s="53"/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f>+S208</f>
        <v>0</v>
      </c>
      <c r="R208" s="18">
        <v>0</v>
      </c>
      <c r="S208" s="18">
        <f>SUM(D208:O208)</f>
        <v>0</v>
      </c>
      <c r="T208" s="18"/>
      <c r="U208" s="18"/>
      <c r="V208" s="18"/>
    </row>
    <row r="209" spans="2:22" ht="12.9" hidden="1" x14ac:dyDescent="0.4">
      <c r="B209" s="53" t="s">
        <v>24</v>
      </c>
      <c r="C209" s="53"/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  <c r="Q209" s="18">
        <f>+S209</f>
        <v>0</v>
      </c>
      <c r="R209" s="18">
        <v>0</v>
      </c>
      <c r="S209" s="18">
        <f>SUM(D209:O209)</f>
        <v>0</v>
      </c>
      <c r="T209" s="18"/>
      <c r="U209" s="18"/>
      <c r="V209" s="18"/>
    </row>
    <row r="210" spans="2:22" ht="12.9" hidden="1" x14ac:dyDescent="0.4">
      <c r="B210" s="53" t="s">
        <v>25</v>
      </c>
      <c r="C210" s="53"/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f>+S210</f>
        <v>0</v>
      </c>
      <c r="R210" s="18">
        <v>0</v>
      </c>
      <c r="S210" s="18">
        <f>SUM(D210:O210)</f>
        <v>0</v>
      </c>
      <c r="T210" s="18"/>
      <c r="U210" s="18"/>
      <c r="V210" s="18"/>
    </row>
    <row r="211" spans="2:22" ht="12.9" hidden="1" x14ac:dyDescent="0.4">
      <c r="B211" s="54" t="s">
        <v>46</v>
      </c>
      <c r="C211" s="54"/>
      <c r="D211" s="20">
        <f t="shared" ref="D211:M211" si="3">SUM(D188:D210)</f>
        <v>12576.529999999999</v>
      </c>
      <c r="E211" s="20">
        <f t="shared" si="3"/>
        <v>7691.25</v>
      </c>
      <c r="F211" s="20">
        <f t="shared" si="3"/>
        <v>4963.42</v>
      </c>
      <c r="G211" s="20">
        <f t="shared" si="3"/>
        <v>18310.439999999999</v>
      </c>
      <c r="H211" s="20">
        <f t="shared" si="3"/>
        <v>17399.949999999997</v>
      </c>
      <c r="I211" s="20">
        <f t="shared" si="3"/>
        <v>31151.870000000003</v>
      </c>
      <c r="J211" s="20">
        <f t="shared" si="3"/>
        <v>16534.47</v>
      </c>
      <c r="K211" s="20">
        <f t="shared" si="3"/>
        <v>32932.020000000004</v>
      </c>
      <c r="L211" s="20">
        <f t="shared" si="3"/>
        <v>12378.37</v>
      </c>
      <c r="M211" s="20">
        <f t="shared" si="3"/>
        <v>9160.58</v>
      </c>
      <c r="N211" s="20">
        <f t="shared" ref="N211:O211" si="4">SUM(N194:N210)</f>
        <v>0</v>
      </c>
      <c r="O211" s="20">
        <f t="shared" si="4"/>
        <v>0</v>
      </c>
      <c r="P211" s="20">
        <f t="shared" ref="P211:R211" si="5">SUM(P194:P210)</f>
        <v>0</v>
      </c>
      <c r="Q211" s="20">
        <f t="shared" si="5"/>
        <v>28599.510000000002</v>
      </c>
      <c r="R211" s="20">
        <f t="shared" si="5"/>
        <v>129715.17</v>
      </c>
      <c r="S211" s="20">
        <f>SUM(S188:S210)</f>
        <v>163098.90000000002</v>
      </c>
      <c r="T211" s="20"/>
      <c r="U211" s="20"/>
      <c r="V211" s="20"/>
    </row>
    <row r="212" spans="2:22" ht="12.9" hidden="1" x14ac:dyDescent="0.4">
      <c r="B212" s="30"/>
      <c r="C212" s="3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2:22" ht="15.6" hidden="1" x14ac:dyDescent="0.4">
      <c r="B213" s="56" t="s">
        <v>48</v>
      </c>
      <c r="C213" s="56"/>
      <c r="D213" s="21">
        <f>SUM(D125:D141,D146:D162,D167:D183,D188:D210)</f>
        <v>16276.322999999999</v>
      </c>
      <c r="E213" s="21">
        <f t="shared" ref="E213:O213" si="6">SUM(E125:E141,E146:E162,E167:E183,E188:E210)</f>
        <v>14846.922999999999</v>
      </c>
      <c r="F213" s="21">
        <f t="shared" si="6"/>
        <v>15554.043000000001</v>
      </c>
      <c r="G213" s="21">
        <f t="shared" si="6"/>
        <v>94498.982999999993</v>
      </c>
      <c r="H213" s="21">
        <f t="shared" si="6"/>
        <v>276133.42300000001</v>
      </c>
      <c r="I213" s="21">
        <f t="shared" si="6"/>
        <v>68602.053</v>
      </c>
      <c r="J213" s="21">
        <f t="shared" si="6"/>
        <v>24967.7</v>
      </c>
      <c r="K213" s="21">
        <f t="shared" si="6"/>
        <v>158538.06999999998</v>
      </c>
      <c r="L213" s="21">
        <f t="shared" si="6"/>
        <v>14884.4</v>
      </c>
      <c r="M213" s="21">
        <f t="shared" si="6"/>
        <v>10761.09</v>
      </c>
      <c r="N213" s="21">
        <f t="shared" si="6"/>
        <v>0</v>
      </c>
      <c r="O213" s="21">
        <f t="shared" si="6"/>
        <v>0</v>
      </c>
      <c r="P213" s="21">
        <f t="shared" ref="P213:R213" si="7">SUM(P125:P141,P146:P162,P167:P183,P188:P210)</f>
        <v>0</v>
      </c>
      <c r="Q213" s="21">
        <f t="shared" si="7"/>
        <v>114883.45799999998</v>
      </c>
      <c r="R213" s="21">
        <f t="shared" si="7"/>
        <v>580179.55000000016</v>
      </c>
      <c r="S213" s="21">
        <f>SUM(S125:S141,S146:S162,S167:S183,S188:S210)</f>
        <v>695063.00800000026</v>
      </c>
      <c r="T213" s="21"/>
      <c r="U213" s="21"/>
      <c r="V213" s="21"/>
    </row>
    <row r="214" spans="2:22" hidden="1" x14ac:dyDescent="0.4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2:22" hidden="1" x14ac:dyDescent="0.4">
      <c r="B215" s="22" t="s">
        <v>49</v>
      </c>
      <c r="C215" s="22"/>
      <c r="D215" s="23">
        <f>SUM(D211,D163,D142,D167,D169,D170,D171,D173,D174,D175,D176,D177,D179,D180,D181,D182,D183)</f>
        <v>16276.322999999999</v>
      </c>
      <c r="E215" s="23">
        <f t="shared" ref="E215:O215" si="8">SUM(E211,E163,E142,E167,E169,E170,E171,E173,E174,E175,E176,E177,E179,E180,E181,E182,E183)</f>
        <v>14846.922999999999</v>
      </c>
      <c r="F215" s="23">
        <f t="shared" si="8"/>
        <v>15554.043000000001</v>
      </c>
      <c r="G215" s="23">
        <f t="shared" si="8"/>
        <v>38766.272999999994</v>
      </c>
      <c r="H215" s="23">
        <f t="shared" si="8"/>
        <v>45658.532999999996</v>
      </c>
      <c r="I215" s="23">
        <f t="shared" si="8"/>
        <v>44953.593000000001</v>
      </c>
      <c r="J215" s="23">
        <f t="shared" si="8"/>
        <v>24967.7</v>
      </c>
      <c r="K215" s="23">
        <f t="shared" si="8"/>
        <v>36812.070000000007</v>
      </c>
      <c r="L215" s="23">
        <f t="shared" si="8"/>
        <v>14884.400000000001</v>
      </c>
      <c r="M215" s="23">
        <f t="shared" si="8"/>
        <v>10761.09</v>
      </c>
      <c r="N215" s="23">
        <f t="shared" si="8"/>
        <v>0</v>
      </c>
      <c r="O215" s="23">
        <f t="shared" si="8"/>
        <v>0</v>
      </c>
      <c r="P215" s="22"/>
      <c r="Q215" s="22"/>
      <c r="R215" s="22"/>
      <c r="S215" s="23">
        <f>SUM(D215:O215)</f>
        <v>263480.94800000003</v>
      </c>
      <c r="T215" s="23"/>
      <c r="U215" s="23"/>
      <c r="V215" s="23"/>
    </row>
    <row r="216" spans="2:22" hidden="1" x14ac:dyDescent="0.4">
      <c r="B216" s="22" t="s">
        <v>50</v>
      </c>
      <c r="C216" s="22"/>
      <c r="D216" s="23">
        <f>SUM(D125,D131,D137,D146,D152,D158,D167,D173,D179,D188,D194,D200,D206)</f>
        <v>3393</v>
      </c>
      <c r="E216" s="23">
        <f t="shared" ref="E216:O216" si="9">SUM(E125,E131,E137,E146,E152,E158,E167,E173,E179,E188,E194,E200,E206)</f>
        <v>6489</v>
      </c>
      <c r="F216" s="23">
        <f t="shared" si="9"/>
        <v>8285.75</v>
      </c>
      <c r="G216" s="23">
        <f t="shared" si="9"/>
        <v>21644.75</v>
      </c>
      <c r="H216" s="23">
        <f t="shared" si="9"/>
        <v>25608.5</v>
      </c>
      <c r="I216" s="23">
        <f t="shared" si="9"/>
        <v>36552.25</v>
      </c>
      <c r="J216" s="23">
        <f t="shared" si="9"/>
        <v>17739.75</v>
      </c>
      <c r="K216" s="23">
        <f t="shared" si="9"/>
        <v>22130.5</v>
      </c>
      <c r="L216" s="23">
        <f t="shared" si="9"/>
        <v>7191</v>
      </c>
      <c r="M216" s="23">
        <f t="shared" si="9"/>
        <v>7518.84</v>
      </c>
      <c r="N216" s="23">
        <f t="shared" si="9"/>
        <v>0</v>
      </c>
      <c r="O216" s="23">
        <f t="shared" si="9"/>
        <v>0</v>
      </c>
      <c r="P216" s="22"/>
      <c r="Q216" s="22"/>
      <c r="R216" s="22"/>
      <c r="S216" s="23">
        <f>SUM(S125,S131,S137,S146,S152,S158,S167,S173,S179,S188,S194,S200,S206)</f>
        <v>156553.34</v>
      </c>
      <c r="T216" s="23"/>
      <c r="U216" s="23"/>
      <c r="V216" s="23"/>
    </row>
    <row r="217" spans="2:22" hidden="1" x14ac:dyDescent="0.4">
      <c r="B217" s="22" t="s">
        <v>51</v>
      </c>
      <c r="C217" s="22"/>
      <c r="D217" s="23">
        <f>SUM(D127,D128,D129,D133,D134,D135,D139,D140,D141,D148,D149,D150,D154,D155,D156,D160,D161,D162,D169,D170,D171,D175,D176,D177,D181,D182,D183,D190,D191,D192,D196,D197,D198,D202,D203,D204,D208,D209,D210)</f>
        <v>12883.323</v>
      </c>
      <c r="E217" s="23">
        <f t="shared" ref="E217:O217" si="10">SUM(E127,E128,E129,E133,E134,E135,E139,E140,E141,E148,E149,E150,E154,E155,E156,E160,E161,E162,E169,E170,E171,E175,E176,E177,E181,E182,E183,E190,E191,E192,E196,E197,E198,E202,E203,E204,E208,E209,E210)</f>
        <v>8357.9230000000007</v>
      </c>
      <c r="F217" s="23">
        <f t="shared" si="10"/>
        <v>7268.2929999999997</v>
      </c>
      <c r="G217" s="23">
        <f t="shared" si="10"/>
        <v>17121.523000000001</v>
      </c>
      <c r="H217" s="23">
        <f t="shared" si="10"/>
        <v>20050.032999999996</v>
      </c>
      <c r="I217" s="23">
        <f t="shared" si="10"/>
        <v>8401.3430000000008</v>
      </c>
      <c r="J217" s="23">
        <f t="shared" si="10"/>
        <v>7227.95</v>
      </c>
      <c r="K217" s="23">
        <f t="shared" si="10"/>
        <v>14681.57</v>
      </c>
      <c r="L217" s="23">
        <f t="shared" si="10"/>
        <v>7693.4</v>
      </c>
      <c r="M217" s="23">
        <f t="shared" si="10"/>
        <v>3242.25</v>
      </c>
      <c r="N217" s="23">
        <f t="shared" si="10"/>
        <v>0</v>
      </c>
      <c r="O217" s="23">
        <f t="shared" si="10"/>
        <v>0</v>
      </c>
      <c r="P217" s="22"/>
      <c r="Q217" s="22"/>
      <c r="R217" s="22"/>
      <c r="S217" s="23">
        <f>SUM(S127,S128,S129,S133,S134,S135,S139,S140,S141,S148,S149,S150,S154,S155,S156,S160,S161,S162,S169,S170,S171,S175,S176,S177,S181,S182,S183,S190,S191,S192,S196,S197,S198,S202,S203,S204,S208,S209,S210)</f>
        <v>106927.60799999999</v>
      </c>
      <c r="T217" s="23"/>
      <c r="U217" s="23"/>
      <c r="V217" s="23"/>
    </row>
    <row r="218" spans="2:22" hidden="1" x14ac:dyDescent="0.4">
      <c r="B218" s="22" t="s">
        <v>52</v>
      </c>
      <c r="C218" s="22"/>
      <c r="D218" s="23">
        <f>SUM(D126,D132,D138,D147,D153,D159,D168,D174,D180,D189,D195,D201,D207)</f>
        <v>0</v>
      </c>
      <c r="E218" s="23">
        <f t="shared" ref="E218:O218" si="11">SUM(E126,E132,E138,E147,E153,E159,E168,E174,E180,E189,E195,E201,E207)</f>
        <v>0</v>
      </c>
      <c r="F218" s="23">
        <f t="shared" si="11"/>
        <v>0</v>
      </c>
      <c r="G218" s="23">
        <f t="shared" si="11"/>
        <v>55732.71</v>
      </c>
      <c r="H218" s="23">
        <f t="shared" si="11"/>
        <v>230474.89</v>
      </c>
      <c r="I218" s="23">
        <f t="shared" si="11"/>
        <v>23648.46</v>
      </c>
      <c r="J218" s="23">
        <f t="shared" si="11"/>
        <v>0</v>
      </c>
      <c r="K218" s="23">
        <f t="shared" si="11"/>
        <v>121726</v>
      </c>
      <c r="L218" s="23">
        <f t="shared" si="11"/>
        <v>0</v>
      </c>
      <c r="M218" s="23">
        <f t="shared" si="11"/>
        <v>0</v>
      </c>
      <c r="N218" s="23">
        <f t="shared" si="11"/>
        <v>0</v>
      </c>
      <c r="O218" s="23">
        <f t="shared" si="11"/>
        <v>0</v>
      </c>
      <c r="P218" s="22"/>
      <c r="Q218" s="22"/>
      <c r="R218" s="22"/>
      <c r="S218" s="23">
        <f>SUM(S126,S132,S138,S147,S153,S159,S168,S174,S180,S189,S195,S201,S207)</f>
        <v>431582.06000000006</v>
      </c>
      <c r="T218" s="23"/>
      <c r="U218" s="23"/>
      <c r="V218" s="23"/>
    </row>
    <row r="219" spans="2:22" hidden="1" x14ac:dyDescent="0.4">
      <c r="B219" s="22" t="s">
        <v>53</v>
      </c>
      <c r="C219" s="22"/>
      <c r="D219" s="23">
        <f>SUM(D128,D134,D140,D149,D155,D161,D170,D176,D182,D191,D197,D203,D209)</f>
        <v>8338.9599999999991</v>
      </c>
      <c r="E219" s="23">
        <f t="shared" ref="E219:O219" si="12">SUM(E128,E134,E140,E149,E155,E161,E170,E176,E182,E191,E197,E203,E209)</f>
        <v>7691.25</v>
      </c>
      <c r="F219" s="23">
        <f t="shared" si="12"/>
        <v>4963.42</v>
      </c>
      <c r="G219" s="23">
        <f t="shared" si="12"/>
        <v>12473.04</v>
      </c>
      <c r="H219" s="23">
        <f t="shared" si="12"/>
        <v>10542.73</v>
      </c>
      <c r="I219" s="23">
        <f t="shared" si="12"/>
        <v>796.06999999999994</v>
      </c>
      <c r="J219" s="23">
        <f t="shared" si="12"/>
        <v>3395.21</v>
      </c>
      <c r="K219" s="23">
        <f t="shared" si="12"/>
        <v>5902.23</v>
      </c>
      <c r="L219" s="23">
        <f t="shared" si="12"/>
        <v>4877.53</v>
      </c>
      <c r="M219" s="23">
        <f t="shared" si="12"/>
        <v>476.62</v>
      </c>
      <c r="N219" s="23">
        <f t="shared" si="12"/>
        <v>0</v>
      </c>
      <c r="O219" s="23">
        <f t="shared" si="12"/>
        <v>0</v>
      </c>
      <c r="P219" s="22"/>
      <c r="Q219" s="22"/>
      <c r="R219" s="22"/>
      <c r="S219" s="23">
        <f>SUM(S128,S134,S140,S149,S155,S161,S170,S176,S182,S191,S197,S203,S209)</f>
        <v>59457.06</v>
      </c>
      <c r="T219" s="23"/>
      <c r="U219" s="23"/>
      <c r="V219" s="23"/>
    </row>
    <row r="220" spans="2:22" hidden="1" x14ac:dyDescent="0.4"/>
    <row r="221" spans="2:22" hidden="1" x14ac:dyDescent="0.4"/>
    <row r="222" spans="2:22" hidden="1" x14ac:dyDescent="0.4"/>
  </sheetData>
  <mergeCells count="98">
    <mergeCell ref="B201:C201"/>
    <mergeCell ref="B202:C202"/>
    <mergeCell ref="B203:C203"/>
    <mergeCell ref="B204:C204"/>
    <mergeCell ref="B205:C205"/>
    <mergeCell ref="B211:C211"/>
    <mergeCell ref="B213:C213"/>
    <mergeCell ref="B206:C206"/>
    <mergeCell ref="B207:C207"/>
    <mergeCell ref="B208:C208"/>
    <mergeCell ref="B209:C209"/>
    <mergeCell ref="B210:C21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180:C180"/>
    <mergeCell ref="B181:C181"/>
    <mergeCell ref="B182:C182"/>
    <mergeCell ref="B183:C183"/>
    <mergeCell ref="B184:C184"/>
    <mergeCell ref="B186:C186"/>
    <mergeCell ref="B187:C187"/>
    <mergeCell ref="B188:C188"/>
    <mergeCell ref="B189:C189"/>
    <mergeCell ref="B190:C190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59:C159"/>
    <mergeCell ref="B160:C160"/>
    <mergeCell ref="B161:C161"/>
    <mergeCell ref="B162:C162"/>
    <mergeCell ref="B163:C163"/>
    <mergeCell ref="B165:C165"/>
    <mergeCell ref="B166:C166"/>
    <mergeCell ref="B167:C167"/>
    <mergeCell ref="B168:C168"/>
    <mergeCell ref="B169:C169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38:C138"/>
    <mergeCell ref="B139:C139"/>
    <mergeCell ref="B140:C140"/>
    <mergeCell ref="B141:C141"/>
    <mergeCell ref="B142:C142"/>
    <mergeCell ref="B144:C144"/>
    <mergeCell ref="B145:C145"/>
    <mergeCell ref="B146:C146"/>
    <mergeCell ref="B147:C147"/>
    <mergeCell ref="B148:C148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23:C123"/>
    <mergeCell ref="B124:C124"/>
    <mergeCell ref="B125:C125"/>
    <mergeCell ref="B126:C126"/>
    <mergeCell ref="B127:C127"/>
    <mergeCell ref="C2:E2"/>
    <mergeCell ref="B14:C14"/>
    <mergeCell ref="B13:C13"/>
    <mergeCell ref="B16:C16"/>
    <mergeCell ref="B12:C12"/>
    <mergeCell ref="B10:C10"/>
    <mergeCell ref="B6:C6"/>
    <mergeCell ref="B7:C7"/>
    <mergeCell ref="B4:C4"/>
    <mergeCell ref="B3:C3"/>
    <mergeCell ref="B9:C9"/>
  </mergeCells>
  <printOptions horizontalCentered="1"/>
  <pageMargins left="0" right="0" top="0" bottom="0" header="0" footer="0"/>
  <pageSetup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22" sqref="B22"/>
    </sheetView>
  </sheetViews>
  <sheetFormatPr defaultRowHeight="12.3" x14ac:dyDescent="0.4"/>
  <cols>
    <col min="1" max="1" width="35.5546875" customWidth="1"/>
    <col min="2" max="2" width="13.6640625" customWidth="1"/>
    <col min="3" max="3" width="15.88671875" style="38" customWidth="1"/>
    <col min="4" max="4" width="14.33203125" customWidth="1"/>
  </cols>
  <sheetData>
    <row r="1" spans="1:4" ht="14.7" thickBot="1" x14ac:dyDescent="0.45">
      <c r="A1" s="31" t="s">
        <v>54</v>
      </c>
      <c r="B1" s="32" t="s">
        <v>55</v>
      </c>
      <c r="C1" s="37" t="s">
        <v>56</v>
      </c>
      <c r="D1" s="32" t="s">
        <v>15</v>
      </c>
    </row>
    <row r="2" spans="1:4" ht="14.7" thickBot="1" x14ac:dyDescent="0.45">
      <c r="A2" s="36" t="s">
        <v>57</v>
      </c>
      <c r="B2" s="33"/>
      <c r="C2" s="35"/>
      <c r="D2" s="33"/>
    </row>
    <row r="3" spans="1:4" ht="14.7" thickBot="1" x14ac:dyDescent="0.45">
      <c r="A3" s="34" t="s">
        <v>58</v>
      </c>
      <c r="B3" s="33"/>
      <c r="C3" s="35" t="s">
        <v>59</v>
      </c>
      <c r="D3" s="33"/>
    </row>
    <row r="4" spans="1:4" ht="14.7" thickBot="1" x14ac:dyDescent="0.45">
      <c r="A4" s="34" t="s">
        <v>60</v>
      </c>
      <c r="B4" s="33"/>
      <c r="C4" s="35" t="s">
        <v>59</v>
      </c>
      <c r="D4" s="33"/>
    </row>
    <row r="5" spans="1:4" ht="14.7" thickBot="1" x14ac:dyDescent="0.45">
      <c r="A5" s="36" t="s">
        <v>61</v>
      </c>
      <c r="B5" s="33"/>
      <c r="C5" s="35"/>
      <c r="D5" s="33"/>
    </row>
    <row r="6" spans="1:4" ht="14.7" thickBot="1" x14ac:dyDescent="0.45">
      <c r="A6" s="34" t="s">
        <v>62</v>
      </c>
      <c r="B6" s="33"/>
      <c r="C6" s="35"/>
      <c r="D6" s="35" t="s">
        <v>59</v>
      </c>
    </row>
    <row r="7" spans="1:4" ht="14.7" thickBot="1" x14ac:dyDescent="0.45">
      <c r="A7" s="34" t="s">
        <v>63</v>
      </c>
      <c r="B7" s="33"/>
      <c r="C7" s="35" t="s">
        <v>59</v>
      </c>
      <c r="D7" s="33"/>
    </row>
    <row r="8" spans="1:4" ht="14.7" thickBot="1" x14ac:dyDescent="0.45">
      <c r="A8" s="34" t="s">
        <v>64</v>
      </c>
      <c r="B8" s="33"/>
      <c r="C8" s="35"/>
      <c r="D8" s="35" t="s">
        <v>59</v>
      </c>
    </row>
    <row r="9" spans="1:4" ht="14.7" thickBot="1" x14ac:dyDescent="0.45">
      <c r="A9" s="36" t="s">
        <v>65</v>
      </c>
      <c r="B9" s="33"/>
      <c r="C9" s="35"/>
      <c r="D9" s="33"/>
    </row>
    <row r="10" spans="1:4" ht="14.7" thickBot="1" x14ac:dyDescent="0.45">
      <c r="A10" s="34" t="s">
        <v>66</v>
      </c>
      <c r="B10" s="33"/>
      <c r="C10" s="35" t="s">
        <v>59</v>
      </c>
      <c r="D10" s="33"/>
    </row>
    <row r="11" spans="1:4" ht="14.7" thickBot="1" x14ac:dyDescent="0.45">
      <c r="A11" s="34" t="s">
        <v>67</v>
      </c>
      <c r="B11" s="35"/>
      <c r="C11" s="35"/>
      <c r="D11" s="35" t="s">
        <v>59</v>
      </c>
    </row>
    <row r="12" spans="1:4" ht="14.7" thickBot="1" x14ac:dyDescent="0.45">
      <c r="A12" s="34" t="s">
        <v>68</v>
      </c>
      <c r="B12" s="33"/>
      <c r="C12" s="35" t="s">
        <v>59</v>
      </c>
      <c r="D12" s="33"/>
    </row>
    <row r="13" spans="1:4" ht="14.7" thickBot="1" x14ac:dyDescent="0.45">
      <c r="A13" s="34" t="s">
        <v>69</v>
      </c>
      <c r="B13" s="33"/>
      <c r="C13" s="35" t="s">
        <v>59</v>
      </c>
      <c r="D13" s="33"/>
    </row>
    <row r="14" spans="1:4" ht="14.7" thickBot="1" x14ac:dyDescent="0.45">
      <c r="A14" s="36" t="s">
        <v>70</v>
      </c>
      <c r="B14" s="33"/>
      <c r="C14" s="35"/>
      <c r="D14" s="35"/>
    </row>
    <row r="15" spans="1:4" ht="15.9" thickBot="1" x14ac:dyDescent="0.45">
      <c r="A15" s="34" t="s">
        <v>71</v>
      </c>
      <c r="B15" s="39" t="s">
        <v>72</v>
      </c>
      <c r="C15" s="35"/>
      <c r="D15" s="33"/>
    </row>
    <row r="16" spans="1:4" ht="14.7" thickBot="1" x14ac:dyDescent="0.45">
      <c r="A16" s="34" t="s">
        <v>73</v>
      </c>
      <c r="B16" s="33"/>
      <c r="C16" s="35" t="s">
        <v>59</v>
      </c>
      <c r="D16" s="33"/>
    </row>
    <row r="17" spans="1:4" ht="14.7" thickBot="1" x14ac:dyDescent="0.45">
      <c r="A17" s="34" t="s">
        <v>74</v>
      </c>
      <c r="B17" s="33"/>
      <c r="C17" s="35" t="s">
        <v>59</v>
      </c>
      <c r="D17" s="33"/>
    </row>
    <row r="18" spans="1:4" ht="14.7" thickBot="1" x14ac:dyDescent="0.45">
      <c r="A18" s="34" t="s">
        <v>75</v>
      </c>
      <c r="B18" s="33"/>
      <c r="C18" s="35" t="s">
        <v>59</v>
      </c>
      <c r="D18" s="3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F19E3D5838F94D9C802986B0D52025" ma:contentTypeVersion="10" ma:contentTypeDescription="Create a new document." ma:contentTypeScope="" ma:versionID="8ba0f03cacb6bdbe40b4cddd5fe2376d">
  <xsd:schema xmlns:xsd="http://www.w3.org/2001/XMLSchema" xmlns:xs="http://www.w3.org/2001/XMLSchema" xmlns:p="http://schemas.microsoft.com/office/2006/metadata/properties" xmlns:ns2="59fab0f8-2d98-4476-87f0-6a23a958ccfd" xmlns:ns3="be1e4495-1f85-40a0-a6ca-aa00e7abb347" targetNamespace="http://schemas.microsoft.com/office/2006/metadata/properties" ma:root="true" ma:fieldsID="e87641794dd298e93b030e9eb2c75bc2" ns2:_="" ns3:_="">
    <xsd:import namespace="59fab0f8-2d98-4476-87f0-6a23a958ccfd"/>
    <xsd:import namespace="be1e4495-1f85-40a0-a6ca-aa00e7abb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b0f8-2d98-4476-87f0-6a23a958c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e4495-1f85-40a0-a6ca-aa00e7abb34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DF5E9-CEAF-4A89-96A1-8CFDDECE45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5E839-9DD2-408B-B5A2-92BE8496CF4D}">
  <ds:schemaRefs>
    <ds:schemaRef ds:uri="be1e4495-1f85-40a0-a6ca-aa00e7abb347"/>
    <ds:schemaRef ds:uri="http://purl.org/dc/dcmitype/"/>
    <ds:schemaRef ds:uri="59fab0f8-2d98-4476-87f0-6a23a958ccfd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68709D-2B6B-49E2-A78F-C21B0F120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b0f8-2d98-4476-87f0-6a23a958ccfd"/>
    <ds:schemaRef ds:uri="be1e4495-1f85-40a0-a6ca-aa00e7abb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Season - Summary</vt:lpstr>
      <vt:lpstr>Tasks List Rolled 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 Snell</dc:creator>
  <cp:keywords/>
  <dc:description/>
  <cp:lastModifiedBy>Diana Evans</cp:lastModifiedBy>
  <cp:revision/>
  <dcterms:created xsi:type="dcterms:W3CDTF">2017-06-13T23:25:17Z</dcterms:created>
  <dcterms:modified xsi:type="dcterms:W3CDTF">2020-09-02T20:14:05Z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0x010100D6F19E3D5838F94D9C802986B0D52025</vt:lpwstr>
  </property>
</Properties>
</file>