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ring Sea Groundfish Plan Team\2020\2020.11\"/>
    </mc:Choice>
  </mc:AlternateContent>
  <xr:revisionPtr revIDLastSave="0" documentId="13_ncr:1_{A7DEBE1D-727B-4D05-936A-37B3DAC9B791}" xr6:coauthVersionLast="45" xr6:coauthVersionMax="45" xr10:uidLastSave="{00000000-0000-0000-0000-000000000000}"/>
  <bookViews>
    <workbookView xWindow="-28920" yWindow="-120" windowWidth="29040" windowHeight="15990" tabRatio="293" xr2:uid="{00000000-000D-0000-FFFF-FFFF00000000}"/>
  </bookViews>
  <sheets>
    <sheet name="BSAI Gfish Harvest Specs AP-SSC" sheetId="5" r:id="rId1"/>
    <sheet name="Notes" sheetId="3" r:id="rId2"/>
  </sheets>
  <definedNames>
    <definedName name="_xlnm.Print_Area" localSheetId="0">'BSAI Gfish Harvest Specs AP-SSC'!$A$1:$M$46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5" l="1"/>
  <c r="H45" i="5"/>
  <c r="K45" i="5" l="1"/>
  <c r="F37" i="5" l="1"/>
  <c r="F34" i="5"/>
  <c r="F30" i="5"/>
  <c r="F24" i="5"/>
  <c r="F15" i="5"/>
  <c r="F45" i="5" l="1"/>
  <c r="G45" i="5" l="1"/>
  <c r="D45" i="5"/>
  <c r="E45" i="5"/>
  <c r="C45" i="5"/>
</calcChain>
</file>

<file path=xl/sharedStrings.xml><?xml version="1.0" encoding="utf-8"?>
<sst xmlns="http://schemas.openxmlformats.org/spreadsheetml/2006/main" count="109" uniqueCount="50">
  <si>
    <t>Pollock</t>
  </si>
  <si>
    <t>Pacific cod</t>
  </si>
  <si>
    <t>Sablefish</t>
  </si>
  <si>
    <t>Yellowfin sole</t>
  </si>
  <si>
    <t>Greenland turbot</t>
  </si>
  <si>
    <t>Arrowtooth flounder</t>
  </si>
  <si>
    <t>Flathead sole</t>
  </si>
  <si>
    <t>Alaska plaice</t>
  </si>
  <si>
    <t>Other flatfish</t>
  </si>
  <si>
    <t>Pacific Ocean perch</t>
  </si>
  <si>
    <t>Northern rockfish</t>
  </si>
  <si>
    <t>Other rockfish</t>
  </si>
  <si>
    <t>Atka mackerel</t>
  </si>
  <si>
    <t>Total</t>
  </si>
  <si>
    <t>EBS</t>
  </si>
  <si>
    <t>AI</t>
  </si>
  <si>
    <t>Bogoslof</t>
  </si>
  <si>
    <t>BSAI</t>
  </si>
  <si>
    <t>WAI</t>
  </si>
  <si>
    <t>CAI</t>
  </si>
  <si>
    <t>EAI</t>
  </si>
  <si>
    <t>BS</t>
  </si>
  <si>
    <t>EAI/BS</t>
  </si>
  <si>
    <t>OFL</t>
  </si>
  <si>
    <t>ABC</t>
  </si>
  <si>
    <t>TAC</t>
  </si>
  <si>
    <t>Area</t>
  </si>
  <si>
    <t>Species</t>
  </si>
  <si>
    <t>Input to facilitate Plan Team discussions of appropriate proposed OFLs and ABCs at September plan team meetings.</t>
  </si>
  <si>
    <t>Shortraker rockfish</t>
  </si>
  <si>
    <t>n/a</t>
  </si>
  <si>
    <t>Comments: Mary Furuness, 907-586-7447, Mary.Furuness@noaa.gov</t>
  </si>
  <si>
    <t>Sharks</t>
  </si>
  <si>
    <t>Sculpins</t>
  </si>
  <si>
    <t>Kamchatka flounder</t>
  </si>
  <si>
    <t>Northern rock sole</t>
  </si>
  <si>
    <t>EBS/EAI</t>
  </si>
  <si>
    <t>CAI/WAI</t>
  </si>
  <si>
    <t>Skates</t>
  </si>
  <si>
    <t>Octopuses</t>
  </si>
  <si>
    <t>Catch as of</t>
  </si>
  <si>
    <t>Blackspotted/Rougheye Rockfish</t>
  </si>
  <si>
    <t>Spreadsheets for the BSAI and GOA with information on 2019 and 2020 OFLs, ABCs and TACs as adopted by published in the Federal Register in February 2018 and March 2019.</t>
  </si>
  <si>
    <t>To be completed in September with actual catches through December 31, 2019 and September 8, 2020 as published by SF to web site.</t>
  </si>
  <si>
    <t>Table 1. Final Plan Team recommended OFL, ABC, and TAC for Groundfish in the Bering Sea/Aleutian Islands (metric tons) for 2021-2022.</t>
  </si>
  <si>
    <t>Final 2021</t>
  </si>
  <si>
    <t>Final 2022</t>
  </si>
  <si>
    <t>N/A</t>
  </si>
  <si>
    <t>AK</t>
  </si>
  <si>
    <t>Sources:  2020 OFLs and ABCs are from harvest specifications adopted by the Council in December 2019; 2020 catches through November 7, 2020 from AKR Catch Accounting.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</si>
</sst>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2" borderId="5" xfId="0" applyFill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2" borderId="3" xfId="0" applyFill="1" applyBorder="1" applyAlignment="1"/>
    <xf numFmtId="0" fontId="0" fillId="0" borderId="0" xfId="0" applyFill="1" applyBorder="1" applyAlignment="1"/>
    <xf numFmtId="0" fontId="5" fillId="0" borderId="0" xfId="0" applyFont="1" applyAlignment="1"/>
    <xf numFmtId="14" fontId="5" fillId="0" borderId="0" xfId="0" applyNumberFormat="1" applyFont="1" applyAlignment="1"/>
    <xf numFmtId="0" fontId="1" fillId="0" borderId="0" xfId="0" applyFont="1"/>
    <xf numFmtId="3" fontId="6" fillId="3" borderId="24" xfId="0" applyNumberFormat="1" applyFont="1" applyFill="1" applyBorder="1"/>
    <xf numFmtId="3" fontId="6" fillId="3" borderId="5" xfId="0" applyNumberFormat="1" applyFont="1" applyFill="1" applyBorder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Fill="1" applyBorder="1" applyAlignment="1"/>
    <xf numFmtId="164" fontId="1" fillId="0" borderId="0" xfId="1" applyNumberFormat="1" applyFont="1" applyFill="1" applyBorder="1" applyAlignment="1"/>
    <xf numFmtId="164" fontId="0" fillId="0" borderId="0" xfId="0" applyNumberFormat="1" applyAlignment="1"/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center"/>
    </xf>
    <xf numFmtId="14" fontId="7" fillId="3" borderId="21" xfId="0" applyNumberFormat="1" applyFont="1" applyFill="1" applyBorder="1" applyAlignment="1">
      <alignment horizontal="center"/>
    </xf>
    <xf numFmtId="14" fontId="5" fillId="3" borderId="22" xfId="0" applyNumberFormat="1" applyFont="1" applyFill="1" applyBorder="1" applyAlignment="1">
      <alignment horizontal="center"/>
    </xf>
    <xf numFmtId="14" fontId="5" fillId="3" borderId="2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64" fontId="8" fillId="0" borderId="2" xfId="1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4" borderId="1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right" vertical="center"/>
    </xf>
    <xf numFmtId="164" fontId="8" fillId="3" borderId="2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3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right" vertical="center"/>
    </xf>
    <xf numFmtId="3" fontId="8" fillId="3" borderId="14" xfId="0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3" fontId="8" fillId="3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3" fontId="8" fillId="3" borderId="5" xfId="2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3" fontId="8" fillId="0" borderId="3" xfId="2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horizontal="right" vertical="center"/>
    </xf>
    <xf numFmtId="164" fontId="9" fillId="3" borderId="4" xfId="1" applyNumberFormat="1" applyFont="1" applyFill="1" applyBorder="1" applyAlignment="1">
      <alignment horizontal="right"/>
    </xf>
    <xf numFmtId="3" fontId="8" fillId="3" borderId="3" xfId="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/>
    <xf numFmtId="0" fontId="8" fillId="3" borderId="0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/>
    </xf>
    <xf numFmtId="3" fontId="8" fillId="0" borderId="5" xfId="2" applyNumberFormat="1" applyFont="1" applyFill="1" applyBorder="1" applyAlignment="1">
      <alignment horizontal="right" vertical="center" wrapText="1"/>
    </xf>
    <xf numFmtId="3" fontId="8" fillId="4" borderId="14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9" fillId="3" borderId="1" xfId="1" applyNumberFormat="1" applyFont="1" applyFill="1" applyBorder="1" applyAlignment="1">
      <alignment horizontal="right"/>
    </xf>
    <xf numFmtId="0" fontId="5" fillId="0" borderId="13" xfId="0" quotePrefix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E50"/>
  <sheetViews>
    <sheetView tabSelected="1" topLeftCell="A4" zoomScale="90" zoomScaleNormal="90" workbookViewId="0">
      <pane ySplit="990" activePane="bottomLeft"/>
      <selection activeCell="A3" sqref="A3:E7"/>
      <selection pane="bottomLeft" activeCell="A10" sqref="A10:A13"/>
    </sheetView>
  </sheetViews>
  <sheetFormatPr defaultColWidth="8.85546875" defaultRowHeight="12.75" x14ac:dyDescent="0.2"/>
  <cols>
    <col min="1" max="1" width="22.140625" style="3" customWidth="1"/>
    <col min="2" max="2" width="10.140625" style="3" customWidth="1"/>
    <col min="3" max="3" width="11.28515625" style="3" bestFit="1" customWidth="1"/>
    <col min="4" max="4" width="11.42578125" style="3" bestFit="1" customWidth="1"/>
    <col min="5" max="5" width="10.85546875" style="3" customWidth="1"/>
    <col min="6" max="6" width="11.5703125" style="3" bestFit="1" customWidth="1"/>
    <col min="7" max="8" width="10.140625" style="3" bestFit="1" customWidth="1"/>
    <col min="9" max="9" width="9.140625" style="3" bestFit="1" customWidth="1"/>
    <col min="10" max="10" width="11" style="3" bestFit="1" customWidth="1"/>
    <col min="11" max="11" width="10.140625" style="15" bestFit="1" customWidth="1"/>
    <col min="12" max="12" width="9.28515625" style="15" bestFit="1" customWidth="1"/>
    <col min="13" max="13" width="11.7109375" style="15" bestFit="1" customWidth="1"/>
    <col min="14" max="14" width="9.85546875" style="15" bestFit="1" customWidth="1"/>
    <col min="15" max="15" width="9.28515625" style="18" bestFit="1" customWidth="1"/>
    <col min="16" max="16" width="4.7109375" style="18" bestFit="1" customWidth="1"/>
    <col min="17" max="1305" width="8.85546875" style="9"/>
    <col min="1306" max="16384" width="8.85546875" style="3"/>
  </cols>
  <sheetData>
    <row r="1" spans="1:1305" ht="15.75" x14ac:dyDescent="0.25">
      <c r="A1" s="10" t="s">
        <v>44</v>
      </c>
      <c r="B1" s="2"/>
      <c r="C1" s="2"/>
      <c r="D1" s="2"/>
      <c r="L1" s="16"/>
      <c r="M1" s="11">
        <v>44158</v>
      </c>
      <c r="N1" s="17"/>
    </row>
    <row r="2" spans="1:1305" ht="13.5" thickBot="1" x14ac:dyDescent="0.25">
      <c r="N2" s="17"/>
    </row>
    <row r="3" spans="1:1305" ht="15" x14ac:dyDescent="0.25">
      <c r="A3" s="23"/>
      <c r="B3" s="24"/>
      <c r="C3" s="25">
        <v>2020</v>
      </c>
      <c r="D3" s="25"/>
      <c r="E3" s="25"/>
      <c r="F3" s="24" t="s">
        <v>40</v>
      </c>
      <c r="G3" s="26" t="s">
        <v>45</v>
      </c>
      <c r="H3" s="26"/>
      <c r="I3" s="27"/>
      <c r="J3" s="26" t="s">
        <v>46</v>
      </c>
      <c r="K3" s="26"/>
      <c r="L3" s="27"/>
      <c r="M3" s="9"/>
      <c r="N3" s="9"/>
      <c r="O3" s="9"/>
      <c r="P3" s="9"/>
      <c r="AXB3" s="3"/>
      <c r="AXC3" s="3"/>
      <c r="AXD3" s="3"/>
      <c r="AXE3" s="3"/>
    </row>
    <row r="4" spans="1:1305" ht="15.75" thickBot="1" x14ac:dyDescent="0.3">
      <c r="A4" s="28" t="s">
        <v>27</v>
      </c>
      <c r="B4" s="29" t="s">
        <v>26</v>
      </c>
      <c r="C4" s="30" t="s">
        <v>23</v>
      </c>
      <c r="D4" s="30" t="s">
        <v>24</v>
      </c>
      <c r="E4" s="30" t="s">
        <v>25</v>
      </c>
      <c r="F4" s="31">
        <v>44142</v>
      </c>
      <c r="G4" s="32" t="s">
        <v>23</v>
      </c>
      <c r="H4" s="32" t="s">
        <v>24</v>
      </c>
      <c r="I4" s="33" t="s">
        <v>25</v>
      </c>
      <c r="J4" s="32" t="s">
        <v>23</v>
      </c>
      <c r="K4" s="32" t="s">
        <v>24</v>
      </c>
      <c r="L4" s="33" t="s">
        <v>25</v>
      </c>
      <c r="M4" s="9"/>
      <c r="N4" s="9"/>
      <c r="O4" s="9"/>
      <c r="P4" s="9"/>
      <c r="AXB4" s="3"/>
      <c r="AXC4" s="3"/>
      <c r="AXD4" s="3"/>
      <c r="AXE4" s="3"/>
    </row>
    <row r="5" spans="1:1305" ht="18" customHeight="1" x14ac:dyDescent="0.2">
      <c r="A5" s="34" t="s">
        <v>0</v>
      </c>
      <c r="B5" s="35" t="s">
        <v>14</v>
      </c>
      <c r="C5" s="36">
        <v>4085000</v>
      </c>
      <c r="D5" s="37">
        <v>2043000</v>
      </c>
      <c r="E5" s="36">
        <v>1425000</v>
      </c>
      <c r="F5" s="38">
        <v>1364949</v>
      </c>
      <c r="G5" s="39">
        <v>2594000</v>
      </c>
      <c r="H5" s="39">
        <v>1626000</v>
      </c>
      <c r="I5" s="40"/>
      <c r="J5" s="39">
        <v>2366000</v>
      </c>
      <c r="K5" s="39">
        <v>1484000</v>
      </c>
      <c r="L5" s="40"/>
      <c r="M5" s="9"/>
      <c r="N5" s="9"/>
      <c r="O5" s="9"/>
      <c r="P5" s="9"/>
      <c r="AXB5" s="3"/>
      <c r="AXC5" s="3"/>
      <c r="AXD5" s="3"/>
      <c r="AXE5" s="3"/>
    </row>
    <row r="6" spans="1:1305" s="4" customFormat="1" ht="18" customHeight="1" x14ac:dyDescent="0.2">
      <c r="A6" s="34"/>
      <c r="B6" s="41" t="s">
        <v>15</v>
      </c>
      <c r="C6" s="42">
        <v>66973</v>
      </c>
      <c r="D6" s="42">
        <v>55120</v>
      </c>
      <c r="E6" s="42">
        <v>19000</v>
      </c>
      <c r="F6" s="43">
        <v>2971</v>
      </c>
      <c r="G6" s="44">
        <v>61856</v>
      </c>
      <c r="H6" s="44">
        <v>51241</v>
      </c>
      <c r="I6" s="45"/>
      <c r="J6" s="44">
        <v>61308</v>
      </c>
      <c r="K6" s="44">
        <v>50789</v>
      </c>
      <c r="L6" s="4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</row>
    <row r="7" spans="1:1305" ht="18" customHeight="1" x14ac:dyDescent="0.2">
      <c r="A7" s="46"/>
      <c r="B7" s="35" t="s">
        <v>16</v>
      </c>
      <c r="C7" s="36">
        <v>183080</v>
      </c>
      <c r="D7" s="37">
        <v>137310</v>
      </c>
      <c r="E7" s="47">
        <v>75</v>
      </c>
      <c r="F7" s="38">
        <v>8</v>
      </c>
      <c r="G7" s="39">
        <v>113479</v>
      </c>
      <c r="H7" s="39">
        <v>85109</v>
      </c>
      <c r="I7" s="40"/>
      <c r="J7" s="39">
        <v>113479</v>
      </c>
      <c r="K7" s="39">
        <v>85109</v>
      </c>
      <c r="L7" s="40"/>
      <c r="M7" s="9"/>
      <c r="N7" s="9"/>
      <c r="O7" s="9"/>
      <c r="P7" s="9"/>
      <c r="AXB7" s="3"/>
      <c r="AXC7" s="3"/>
      <c r="AXD7" s="3"/>
      <c r="AXE7" s="3"/>
    </row>
    <row r="8" spans="1:1305" s="5" customFormat="1" ht="18" customHeight="1" x14ac:dyDescent="0.25">
      <c r="A8" s="48" t="s">
        <v>1</v>
      </c>
      <c r="B8" s="49" t="s">
        <v>21</v>
      </c>
      <c r="C8" s="50">
        <v>191386</v>
      </c>
      <c r="D8" s="50">
        <v>155873</v>
      </c>
      <c r="E8" s="50">
        <v>141799</v>
      </c>
      <c r="F8" s="51">
        <v>136185</v>
      </c>
      <c r="G8" s="13">
        <v>112851</v>
      </c>
      <c r="H8" s="14">
        <v>94552</v>
      </c>
      <c r="I8" s="52"/>
      <c r="J8" s="14">
        <v>108662</v>
      </c>
      <c r="K8" s="14">
        <v>90665</v>
      </c>
      <c r="L8" s="5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</row>
    <row r="9" spans="1:1305" ht="18" customHeight="1" x14ac:dyDescent="0.2">
      <c r="A9" s="34"/>
      <c r="B9" s="35" t="s">
        <v>15</v>
      </c>
      <c r="C9" s="36">
        <v>27400</v>
      </c>
      <c r="D9" s="37">
        <v>20600</v>
      </c>
      <c r="E9" s="37">
        <v>13796</v>
      </c>
      <c r="F9" s="53">
        <v>5321</v>
      </c>
      <c r="G9" s="36">
        <v>27400</v>
      </c>
      <c r="H9" s="37">
        <v>20600</v>
      </c>
      <c r="I9" s="40"/>
      <c r="J9" s="36">
        <v>27400</v>
      </c>
      <c r="K9" s="37">
        <v>20600</v>
      </c>
      <c r="L9" s="40"/>
      <c r="M9" s="9"/>
      <c r="N9" s="9"/>
      <c r="O9" s="9"/>
      <c r="P9" s="9"/>
      <c r="AXB9" s="3"/>
      <c r="AXC9" s="3"/>
      <c r="AXD9" s="3"/>
      <c r="AXE9" s="3"/>
    </row>
    <row r="10" spans="1:1305" ht="18" customHeight="1" x14ac:dyDescent="0.2">
      <c r="A10" s="48" t="s">
        <v>2</v>
      </c>
      <c r="B10" s="49" t="s">
        <v>48</v>
      </c>
      <c r="C10" s="50"/>
      <c r="D10" s="50"/>
      <c r="E10" s="50"/>
      <c r="F10" s="51"/>
      <c r="G10" s="50">
        <v>60426</v>
      </c>
      <c r="H10" s="50">
        <v>22237</v>
      </c>
      <c r="I10" s="52"/>
      <c r="J10" s="50">
        <v>70710</v>
      </c>
      <c r="K10" s="50">
        <v>29309</v>
      </c>
      <c r="L10" s="52"/>
      <c r="M10" s="9"/>
      <c r="N10" s="9"/>
      <c r="O10" s="9"/>
      <c r="P10" s="9"/>
      <c r="AXB10" s="3"/>
      <c r="AXC10" s="3"/>
      <c r="AXD10" s="3"/>
      <c r="AXE10" s="3"/>
    </row>
    <row r="11" spans="1:1305" ht="18" customHeight="1" x14ac:dyDescent="0.2">
      <c r="A11" s="34"/>
      <c r="B11" s="35" t="s">
        <v>17</v>
      </c>
      <c r="C11" s="36">
        <v>50481</v>
      </c>
      <c r="D11" s="37" t="s">
        <v>30</v>
      </c>
      <c r="E11" s="37" t="s">
        <v>30</v>
      </c>
      <c r="F11" s="53" t="s">
        <v>30</v>
      </c>
      <c r="G11" s="39"/>
      <c r="H11" s="39"/>
      <c r="I11" s="40"/>
      <c r="J11" s="39"/>
      <c r="K11" s="39"/>
      <c r="L11" s="40"/>
      <c r="M11" s="9"/>
      <c r="N11" s="9"/>
      <c r="O11" s="9"/>
      <c r="P11" s="9"/>
      <c r="AXB11" s="3"/>
      <c r="AXC11" s="3"/>
      <c r="AXD11" s="3"/>
      <c r="AXE11" s="3"/>
    </row>
    <row r="12" spans="1:1305" s="5" customFormat="1" ht="18" customHeight="1" x14ac:dyDescent="0.2">
      <c r="A12" s="34"/>
      <c r="B12" s="41" t="s">
        <v>21</v>
      </c>
      <c r="C12" s="42" t="s">
        <v>30</v>
      </c>
      <c r="D12" s="42">
        <v>2174</v>
      </c>
      <c r="E12" s="42">
        <v>1861</v>
      </c>
      <c r="F12" s="43">
        <v>5184</v>
      </c>
      <c r="G12" s="54"/>
      <c r="H12" s="54"/>
      <c r="I12" s="45"/>
      <c r="J12" s="54"/>
      <c r="K12" s="54"/>
      <c r="L12" s="4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</row>
    <row r="13" spans="1:1305" ht="18" customHeight="1" x14ac:dyDescent="0.2">
      <c r="A13" s="46"/>
      <c r="B13" s="35" t="s">
        <v>15</v>
      </c>
      <c r="C13" s="36" t="s">
        <v>30</v>
      </c>
      <c r="D13" s="37">
        <v>2952</v>
      </c>
      <c r="E13" s="37">
        <v>2039</v>
      </c>
      <c r="F13" s="53">
        <v>1123</v>
      </c>
      <c r="G13" s="55"/>
      <c r="H13" s="55"/>
      <c r="I13" s="40"/>
      <c r="J13" s="55"/>
      <c r="K13" s="55"/>
      <c r="L13" s="40"/>
      <c r="M13" s="9"/>
      <c r="N13" s="9"/>
      <c r="O13" s="9"/>
      <c r="P13" s="9"/>
      <c r="AXB13" s="3"/>
      <c r="AXC13" s="3"/>
      <c r="AXD13" s="3"/>
      <c r="AXE13" s="3"/>
    </row>
    <row r="14" spans="1:1305" s="5" customFormat="1" ht="18" customHeight="1" x14ac:dyDescent="0.2">
      <c r="A14" s="75" t="s">
        <v>3</v>
      </c>
      <c r="B14" s="49" t="s">
        <v>17</v>
      </c>
      <c r="C14" s="50">
        <v>287307</v>
      </c>
      <c r="D14" s="50">
        <v>260918</v>
      </c>
      <c r="E14" s="50">
        <v>150700</v>
      </c>
      <c r="F14" s="51">
        <v>128320</v>
      </c>
      <c r="G14" s="56">
        <v>341571</v>
      </c>
      <c r="H14" s="56">
        <v>313477</v>
      </c>
      <c r="I14" s="52"/>
      <c r="J14" s="56">
        <v>374982</v>
      </c>
      <c r="K14" s="56">
        <v>344140</v>
      </c>
      <c r="L14" s="5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</row>
    <row r="15" spans="1:1305" s="6" customFormat="1" ht="18" customHeight="1" x14ac:dyDescent="0.2">
      <c r="A15" s="48" t="s">
        <v>4</v>
      </c>
      <c r="B15" s="57" t="s">
        <v>17</v>
      </c>
      <c r="C15" s="58">
        <v>11319</v>
      </c>
      <c r="D15" s="59">
        <v>9625</v>
      </c>
      <c r="E15" s="59">
        <v>5300</v>
      </c>
      <c r="F15" s="60">
        <f>SUM(F16:F17)</f>
        <v>2312</v>
      </c>
      <c r="G15" s="61">
        <v>8568</v>
      </c>
      <c r="H15" s="62">
        <v>7326</v>
      </c>
      <c r="I15" s="63"/>
      <c r="J15" s="61">
        <v>7181</v>
      </c>
      <c r="K15" s="62">
        <v>6139</v>
      </c>
      <c r="L15" s="6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</row>
    <row r="16" spans="1:1305" s="4" customFormat="1" ht="18" customHeight="1" x14ac:dyDescent="0.2">
      <c r="A16" s="34"/>
      <c r="B16" s="41" t="s">
        <v>21</v>
      </c>
      <c r="C16" s="42" t="s">
        <v>30</v>
      </c>
      <c r="D16" s="42">
        <v>8403</v>
      </c>
      <c r="E16" s="42">
        <v>5125</v>
      </c>
      <c r="F16" s="43">
        <v>1639</v>
      </c>
      <c r="G16" s="54"/>
      <c r="H16" s="54">
        <v>6175</v>
      </c>
      <c r="I16" s="52"/>
      <c r="J16" s="54"/>
      <c r="K16" s="54">
        <v>5175</v>
      </c>
      <c r="L16" s="5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</row>
    <row r="17" spans="1:1305" ht="18" customHeight="1" x14ac:dyDescent="0.2">
      <c r="A17" s="46"/>
      <c r="B17" s="35" t="s">
        <v>15</v>
      </c>
      <c r="C17" s="36" t="s">
        <v>30</v>
      </c>
      <c r="D17" s="37">
        <v>1222</v>
      </c>
      <c r="E17" s="37">
        <v>175</v>
      </c>
      <c r="F17" s="53">
        <v>673</v>
      </c>
      <c r="G17" s="55"/>
      <c r="H17" s="55">
        <v>1150</v>
      </c>
      <c r="I17" s="40"/>
      <c r="J17" s="55"/>
      <c r="K17" s="55">
        <v>964</v>
      </c>
      <c r="L17" s="40"/>
      <c r="M17" s="9"/>
      <c r="N17" s="9"/>
      <c r="O17" s="9"/>
      <c r="P17" s="9"/>
      <c r="AXB17" s="3"/>
      <c r="AXC17" s="3"/>
      <c r="AXD17" s="3"/>
      <c r="AXE17" s="3"/>
    </row>
    <row r="18" spans="1:1305" s="5" customFormat="1" ht="18" customHeight="1" x14ac:dyDescent="0.2">
      <c r="A18" s="75" t="s">
        <v>5</v>
      </c>
      <c r="B18" s="49" t="s">
        <v>17</v>
      </c>
      <c r="C18" s="50">
        <v>84057</v>
      </c>
      <c r="D18" s="50">
        <v>71618</v>
      </c>
      <c r="E18" s="50">
        <v>10000</v>
      </c>
      <c r="F18" s="51">
        <v>10265</v>
      </c>
      <c r="G18" s="56">
        <v>90873</v>
      </c>
      <c r="H18" s="56">
        <v>77349</v>
      </c>
      <c r="I18" s="52"/>
      <c r="J18" s="56">
        <v>94368</v>
      </c>
      <c r="K18" s="56">
        <v>80323</v>
      </c>
      <c r="L18" s="5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</row>
    <row r="19" spans="1:1305" s="7" customFormat="1" ht="18" customHeight="1" x14ac:dyDescent="0.2">
      <c r="A19" s="64" t="s">
        <v>34</v>
      </c>
      <c r="B19" s="57" t="s">
        <v>17</v>
      </c>
      <c r="C19" s="58">
        <v>11495</v>
      </c>
      <c r="D19" s="59">
        <v>9708</v>
      </c>
      <c r="E19" s="59">
        <v>6800</v>
      </c>
      <c r="F19" s="65">
        <v>7279</v>
      </c>
      <c r="G19" s="61">
        <v>10630</v>
      </c>
      <c r="H19" s="61">
        <v>8982</v>
      </c>
      <c r="I19" s="63"/>
      <c r="J19" s="61">
        <v>10843</v>
      </c>
      <c r="K19" s="61">
        <v>9163</v>
      </c>
      <c r="L19" s="63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</row>
    <row r="20" spans="1:1305" s="8" customFormat="1" ht="18" customHeight="1" x14ac:dyDescent="0.2">
      <c r="A20" s="64" t="s">
        <v>35</v>
      </c>
      <c r="B20" s="66" t="s">
        <v>17</v>
      </c>
      <c r="C20" s="67">
        <v>157300</v>
      </c>
      <c r="D20" s="67">
        <v>153300</v>
      </c>
      <c r="E20" s="67">
        <v>47100</v>
      </c>
      <c r="F20" s="68">
        <v>25762</v>
      </c>
      <c r="G20" s="69">
        <v>145180</v>
      </c>
      <c r="H20" s="69">
        <v>140306</v>
      </c>
      <c r="I20" s="70"/>
      <c r="J20" s="69">
        <v>213783</v>
      </c>
      <c r="K20" s="69">
        <v>206605</v>
      </c>
      <c r="L20" s="70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</row>
    <row r="21" spans="1:1305" s="7" customFormat="1" ht="18" customHeight="1" x14ac:dyDescent="0.2">
      <c r="A21" s="64" t="s">
        <v>6</v>
      </c>
      <c r="B21" s="57" t="s">
        <v>17</v>
      </c>
      <c r="C21" s="58">
        <v>82810</v>
      </c>
      <c r="D21" s="59">
        <v>68134</v>
      </c>
      <c r="E21" s="59">
        <v>19500</v>
      </c>
      <c r="F21" s="60">
        <v>9001</v>
      </c>
      <c r="G21" s="61">
        <v>75863</v>
      </c>
      <c r="H21" s="61">
        <v>62567</v>
      </c>
      <c r="I21" s="63"/>
      <c r="J21" s="61">
        <v>77763</v>
      </c>
      <c r="K21" s="61">
        <v>64119</v>
      </c>
      <c r="L21" s="63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</row>
    <row r="22" spans="1:1305" s="8" customFormat="1" ht="18" customHeight="1" x14ac:dyDescent="0.2">
      <c r="A22" s="64" t="s">
        <v>7</v>
      </c>
      <c r="B22" s="66" t="s">
        <v>17</v>
      </c>
      <c r="C22" s="67">
        <v>37600</v>
      </c>
      <c r="D22" s="67">
        <v>31600</v>
      </c>
      <c r="E22" s="67">
        <v>17000</v>
      </c>
      <c r="F22" s="68">
        <v>19954</v>
      </c>
      <c r="G22" s="69">
        <v>37924</v>
      </c>
      <c r="H22" s="69">
        <v>31657</v>
      </c>
      <c r="I22" s="70"/>
      <c r="J22" s="69">
        <v>36928</v>
      </c>
      <c r="K22" s="69">
        <v>30815</v>
      </c>
      <c r="L22" s="70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</row>
    <row r="23" spans="1:1305" s="7" customFormat="1" ht="18" customHeight="1" x14ac:dyDescent="0.2">
      <c r="A23" s="64" t="s">
        <v>8</v>
      </c>
      <c r="B23" s="57" t="s">
        <v>17</v>
      </c>
      <c r="C23" s="58">
        <v>21824</v>
      </c>
      <c r="D23" s="59">
        <v>16368</v>
      </c>
      <c r="E23" s="59">
        <v>4000</v>
      </c>
      <c r="F23" s="60">
        <v>4113</v>
      </c>
      <c r="G23" s="61">
        <v>22919</v>
      </c>
      <c r="H23" s="61">
        <v>17189</v>
      </c>
      <c r="I23" s="63"/>
      <c r="J23" s="61">
        <v>22919</v>
      </c>
      <c r="K23" s="61">
        <v>17189</v>
      </c>
      <c r="L23" s="6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</row>
    <row r="24" spans="1:1305" s="5" customFormat="1" ht="18" customHeight="1" x14ac:dyDescent="0.2">
      <c r="A24" s="48" t="s">
        <v>9</v>
      </c>
      <c r="B24" s="66" t="s">
        <v>17</v>
      </c>
      <c r="C24" s="67">
        <v>58956</v>
      </c>
      <c r="D24" s="67">
        <v>48846</v>
      </c>
      <c r="E24" s="67">
        <v>42875</v>
      </c>
      <c r="F24" s="71">
        <f>SUM(F25:F28)</f>
        <v>36303</v>
      </c>
      <c r="G24" s="69">
        <v>44376</v>
      </c>
      <c r="H24" s="72">
        <v>37173</v>
      </c>
      <c r="I24" s="70"/>
      <c r="J24" s="69">
        <v>42384</v>
      </c>
      <c r="K24" s="72">
        <v>35503</v>
      </c>
      <c r="L24" s="70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</row>
    <row r="25" spans="1:1305" ht="18" customHeight="1" x14ac:dyDescent="0.2">
      <c r="A25" s="34"/>
      <c r="B25" s="35" t="s">
        <v>21</v>
      </c>
      <c r="C25" s="36" t="s">
        <v>30</v>
      </c>
      <c r="D25" s="37">
        <v>14168</v>
      </c>
      <c r="E25" s="37">
        <v>14168</v>
      </c>
      <c r="F25" s="53">
        <v>8895</v>
      </c>
      <c r="G25" s="55"/>
      <c r="H25" s="55">
        <v>10782</v>
      </c>
      <c r="I25" s="40"/>
      <c r="J25" s="73"/>
      <c r="K25" s="55">
        <v>10298</v>
      </c>
      <c r="L25" s="40"/>
      <c r="M25" s="9"/>
      <c r="N25" s="9"/>
      <c r="O25" s="9"/>
      <c r="P25" s="9"/>
      <c r="AXB25" s="3"/>
      <c r="AXC25" s="3"/>
      <c r="AXD25" s="3"/>
      <c r="AXE25" s="3"/>
    </row>
    <row r="26" spans="1:1305" s="4" customFormat="1" ht="18" customHeight="1" x14ac:dyDescent="0.2">
      <c r="A26" s="34"/>
      <c r="B26" s="41" t="s">
        <v>20</v>
      </c>
      <c r="C26" s="42" t="s">
        <v>30</v>
      </c>
      <c r="D26" s="42">
        <v>11063</v>
      </c>
      <c r="E26" s="42">
        <v>10613</v>
      </c>
      <c r="F26" s="43">
        <v>9557</v>
      </c>
      <c r="G26" s="54"/>
      <c r="H26" s="54">
        <v>8419</v>
      </c>
      <c r="I26" s="45"/>
      <c r="J26" s="74"/>
      <c r="K26" s="54">
        <v>8041</v>
      </c>
      <c r="L26" s="4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</row>
    <row r="27" spans="1:1305" ht="18" customHeight="1" x14ac:dyDescent="0.2">
      <c r="A27" s="34"/>
      <c r="B27" s="35" t="s">
        <v>19</v>
      </c>
      <c r="C27" s="36" t="s">
        <v>30</v>
      </c>
      <c r="D27" s="37">
        <v>8144</v>
      </c>
      <c r="E27" s="37">
        <v>8094</v>
      </c>
      <c r="F27" s="53">
        <v>7966</v>
      </c>
      <c r="G27" s="55"/>
      <c r="H27" s="55">
        <v>6198</v>
      </c>
      <c r="I27" s="40"/>
      <c r="J27" s="73"/>
      <c r="K27" s="55">
        <v>5919</v>
      </c>
      <c r="L27" s="40"/>
      <c r="M27" s="9"/>
      <c r="N27" s="9"/>
      <c r="O27" s="9"/>
      <c r="P27" s="9"/>
      <c r="AXB27" s="3"/>
      <c r="AXC27" s="3"/>
      <c r="AXD27" s="3"/>
      <c r="AXE27" s="3"/>
    </row>
    <row r="28" spans="1:1305" s="4" customFormat="1" ht="18" customHeight="1" x14ac:dyDescent="0.2">
      <c r="A28" s="46"/>
      <c r="B28" s="41" t="s">
        <v>18</v>
      </c>
      <c r="C28" s="42" t="s">
        <v>30</v>
      </c>
      <c r="D28" s="42">
        <v>15471</v>
      </c>
      <c r="E28" s="42">
        <v>10000</v>
      </c>
      <c r="F28" s="43">
        <v>9885</v>
      </c>
      <c r="G28" s="54"/>
      <c r="H28" s="54">
        <v>11774</v>
      </c>
      <c r="I28" s="45"/>
      <c r="J28" s="74"/>
      <c r="K28" s="54">
        <v>11245</v>
      </c>
      <c r="L28" s="4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</row>
    <row r="29" spans="1:1305" s="6" customFormat="1" ht="18" customHeight="1" x14ac:dyDescent="0.2">
      <c r="A29" s="75" t="s">
        <v>10</v>
      </c>
      <c r="B29" s="76" t="s">
        <v>17</v>
      </c>
      <c r="C29" s="77">
        <v>19751</v>
      </c>
      <c r="D29" s="78">
        <v>16243</v>
      </c>
      <c r="E29" s="78">
        <v>10000</v>
      </c>
      <c r="F29" s="79">
        <v>8362</v>
      </c>
      <c r="G29" s="80">
        <v>18917</v>
      </c>
      <c r="H29" s="80">
        <v>15557</v>
      </c>
      <c r="I29" s="81"/>
      <c r="J29" s="80">
        <v>18221</v>
      </c>
      <c r="K29" s="80">
        <v>14984</v>
      </c>
      <c r="L29" s="8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</row>
    <row r="30" spans="1:1305" s="5" customFormat="1" ht="18" customHeight="1" x14ac:dyDescent="0.2">
      <c r="A30" s="82" t="s">
        <v>41</v>
      </c>
      <c r="B30" s="66" t="s">
        <v>17</v>
      </c>
      <c r="C30" s="67">
        <v>861</v>
      </c>
      <c r="D30" s="67">
        <v>708</v>
      </c>
      <c r="E30" s="67">
        <v>349</v>
      </c>
      <c r="F30" s="71">
        <f>SUM(F31:F32)</f>
        <v>458</v>
      </c>
      <c r="G30" s="69">
        <v>576</v>
      </c>
      <c r="H30" s="72">
        <v>482</v>
      </c>
      <c r="I30" s="70"/>
      <c r="J30" s="69">
        <v>595</v>
      </c>
      <c r="K30" s="72">
        <v>500</v>
      </c>
      <c r="L30" s="7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</row>
    <row r="31" spans="1:1305" ht="18" customHeight="1" x14ac:dyDescent="0.2">
      <c r="A31" s="83"/>
      <c r="B31" s="35" t="s">
        <v>36</v>
      </c>
      <c r="C31" s="36" t="s">
        <v>30</v>
      </c>
      <c r="D31" s="37">
        <v>444</v>
      </c>
      <c r="E31" s="37">
        <v>85</v>
      </c>
      <c r="F31" s="53">
        <v>125</v>
      </c>
      <c r="G31" s="55" t="s">
        <v>30</v>
      </c>
      <c r="H31" s="55">
        <v>50</v>
      </c>
      <c r="I31" s="40"/>
      <c r="J31" s="55" t="s">
        <v>30</v>
      </c>
      <c r="K31" s="55">
        <v>324</v>
      </c>
      <c r="L31" s="40"/>
      <c r="M31" s="9"/>
      <c r="N31" s="9"/>
      <c r="O31" s="9"/>
      <c r="P31" s="9"/>
      <c r="AXB31" s="3"/>
      <c r="AXC31" s="3"/>
      <c r="AXD31" s="3"/>
      <c r="AXE31" s="3"/>
    </row>
    <row r="32" spans="1:1305" s="4" customFormat="1" ht="18" customHeight="1" x14ac:dyDescent="0.2">
      <c r="A32" s="84"/>
      <c r="B32" s="41" t="s">
        <v>37</v>
      </c>
      <c r="C32" s="42" t="s">
        <v>30</v>
      </c>
      <c r="D32" s="42">
        <v>264</v>
      </c>
      <c r="E32" s="42">
        <v>264</v>
      </c>
      <c r="F32" s="43">
        <v>333</v>
      </c>
      <c r="G32" s="54" t="s">
        <v>30</v>
      </c>
      <c r="H32" s="54">
        <v>432</v>
      </c>
      <c r="I32" s="45"/>
      <c r="J32" s="54" t="s">
        <v>30</v>
      </c>
      <c r="K32" s="54">
        <v>176</v>
      </c>
      <c r="L32" s="4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</row>
    <row r="33" spans="1:1305" s="6" customFormat="1" ht="18" customHeight="1" x14ac:dyDescent="0.2">
      <c r="A33" s="75" t="s">
        <v>29</v>
      </c>
      <c r="B33" s="76" t="s">
        <v>17</v>
      </c>
      <c r="C33" s="77">
        <v>722</v>
      </c>
      <c r="D33" s="78">
        <v>541</v>
      </c>
      <c r="E33" s="78">
        <v>375</v>
      </c>
      <c r="F33" s="85">
        <v>214</v>
      </c>
      <c r="G33" s="80">
        <v>722</v>
      </c>
      <c r="H33" s="80">
        <v>541</v>
      </c>
      <c r="I33" s="81"/>
      <c r="J33" s="80">
        <v>722</v>
      </c>
      <c r="K33" s="80">
        <v>541</v>
      </c>
      <c r="L33" s="8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</row>
    <row r="34" spans="1:1305" s="5" customFormat="1" ht="18" customHeight="1" x14ac:dyDescent="0.2">
      <c r="A34" s="48" t="s">
        <v>11</v>
      </c>
      <c r="B34" s="66" t="s">
        <v>17</v>
      </c>
      <c r="C34" s="67">
        <v>1793</v>
      </c>
      <c r="D34" s="67">
        <v>1344</v>
      </c>
      <c r="E34" s="67">
        <v>1088</v>
      </c>
      <c r="F34" s="71">
        <f>SUM(F35+F36)</f>
        <v>996</v>
      </c>
      <c r="G34" s="69">
        <v>1751</v>
      </c>
      <c r="H34" s="72">
        <v>1313</v>
      </c>
      <c r="I34" s="70"/>
      <c r="J34" s="69">
        <v>1751</v>
      </c>
      <c r="K34" s="72">
        <v>1313</v>
      </c>
      <c r="L34" s="70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</row>
    <row r="35" spans="1:1305" ht="18" customHeight="1" x14ac:dyDescent="0.2">
      <c r="A35" s="34"/>
      <c r="B35" s="35" t="s">
        <v>21</v>
      </c>
      <c r="C35" s="36" t="s">
        <v>30</v>
      </c>
      <c r="D35" s="37">
        <v>956</v>
      </c>
      <c r="E35" s="37">
        <v>700</v>
      </c>
      <c r="F35" s="53">
        <v>293</v>
      </c>
      <c r="G35" s="55"/>
      <c r="H35" s="55">
        <v>919</v>
      </c>
      <c r="I35" s="40"/>
      <c r="J35" s="55"/>
      <c r="K35" s="55">
        <v>919</v>
      </c>
      <c r="L35" s="40"/>
      <c r="M35" s="9"/>
      <c r="N35" s="9"/>
      <c r="O35" s="9"/>
      <c r="P35" s="9"/>
      <c r="AXB35" s="3"/>
      <c r="AXC35" s="3"/>
      <c r="AXD35" s="3"/>
      <c r="AXE35" s="3"/>
    </row>
    <row r="36" spans="1:1305" s="4" customFormat="1" ht="18" customHeight="1" x14ac:dyDescent="0.2">
      <c r="A36" s="46"/>
      <c r="B36" s="41" t="s">
        <v>15</v>
      </c>
      <c r="C36" s="42" t="s">
        <v>30</v>
      </c>
      <c r="D36" s="42">
        <v>388</v>
      </c>
      <c r="E36" s="42">
        <v>388</v>
      </c>
      <c r="F36" s="43">
        <v>703</v>
      </c>
      <c r="G36" s="54"/>
      <c r="H36" s="54">
        <v>394</v>
      </c>
      <c r="I36" s="45"/>
      <c r="J36" s="54"/>
      <c r="K36" s="54">
        <v>394</v>
      </c>
      <c r="L36" s="45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</row>
    <row r="37" spans="1:1305" s="6" customFormat="1" ht="18" customHeight="1" x14ac:dyDescent="0.2">
      <c r="A37" s="48" t="s">
        <v>12</v>
      </c>
      <c r="B37" s="57" t="s">
        <v>17</v>
      </c>
      <c r="C37" s="58">
        <v>81200</v>
      </c>
      <c r="D37" s="59">
        <v>70100</v>
      </c>
      <c r="E37" s="59">
        <v>59305</v>
      </c>
      <c r="F37" s="60">
        <f>SUM(F38:F40)</f>
        <v>57506</v>
      </c>
      <c r="G37" s="61">
        <v>85580</v>
      </c>
      <c r="H37" s="62">
        <v>73590</v>
      </c>
      <c r="I37" s="63"/>
      <c r="J37" s="61">
        <v>79660</v>
      </c>
      <c r="K37" s="62">
        <v>68220</v>
      </c>
      <c r="L37" s="6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</row>
    <row r="38" spans="1:1305" s="4" customFormat="1" ht="18" customHeight="1" x14ac:dyDescent="0.2">
      <c r="A38" s="34"/>
      <c r="B38" s="41" t="s">
        <v>22</v>
      </c>
      <c r="C38" s="42" t="s">
        <v>30</v>
      </c>
      <c r="D38" s="42">
        <v>24535</v>
      </c>
      <c r="E38" s="42">
        <v>24535</v>
      </c>
      <c r="F38" s="43">
        <v>22926</v>
      </c>
      <c r="G38" s="54"/>
      <c r="H38" s="54">
        <v>25760</v>
      </c>
      <c r="I38" s="45"/>
      <c r="J38" s="54"/>
      <c r="K38" s="54">
        <v>23880</v>
      </c>
      <c r="L38" s="4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</row>
    <row r="39" spans="1:1305" ht="18" customHeight="1" x14ac:dyDescent="0.2">
      <c r="A39" s="34"/>
      <c r="B39" s="35" t="s">
        <v>19</v>
      </c>
      <c r="C39" s="37" t="s">
        <v>30</v>
      </c>
      <c r="D39" s="36">
        <v>14721</v>
      </c>
      <c r="E39" s="36">
        <v>14721</v>
      </c>
      <c r="F39" s="38">
        <v>14588</v>
      </c>
      <c r="G39" s="55"/>
      <c r="H39" s="55">
        <v>15450</v>
      </c>
      <c r="I39" s="40"/>
      <c r="J39" s="55"/>
      <c r="K39" s="55">
        <v>14330</v>
      </c>
      <c r="L39" s="40"/>
      <c r="M39" s="9"/>
      <c r="N39" s="9"/>
      <c r="O39" s="9"/>
      <c r="P39" s="9"/>
      <c r="AXB39" s="3"/>
      <c r="AXC39" s="3"/>
      <c r="AXD39" s="3"/>
      <c r="AXE39" s="3"/>
    </row>
    <row r="40" spans="1:1305" s="4" customFormat="1" ht="18" customHeight="1" x14ac:dyDescent="0.2">
      <c r="A40" s="46"/>
      <c r="B40" s="41" t="s">
        <v>18</v>
      </c>
      <c r="C40" s="42" t="s">
        <v>30</v>
      </c>
      <c r="D40" s="42">
        <v>30844</v>
      </c>
      <c r="E40" s="42">
        <v>20049</v>
      </c>
      <c r="F40" s="43">
        <v>19992</v>
      </c>
      <c r="G40" s="54"/>
      <c r="H40" s="54">
        <v>32380</v>
      </c>
      <c r="I40" s="45"/>
      <c r="J40" s="54"/>
      <c r="K40" s="54">
        <v>30010</v>
      </c>
      <c r="L40" s="4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</row>
    <row r="41" spans="1:1305" s="6" customFormat="1" ht="18" customHeight="1" x14ac:dyDescent="0.2">
      <c r="A41" s="75" t="s">
        <v>38</v>
      </c>
      <c r="B41" s="76" t="s">
        <v>17</v>
      </c>
      <c r="C41" s="77">
        <v>49792</v>
      </c>
      <c r="D41" s="78">
        <v>41543</v>
      </c>
      <c r="E41" s="78">
        <v>16313</v>
      </c>
      <c r="F41" s="86">
        <v>17221</v>
      </c>
      <c r="G41" s="80">
        <v>49297</v>
      </c>
      <c r="H41" s="80">
        <v>41257</v>
      </c>
      <c r="I41" s="81"/>
      <c r="J41" s="80">
        <v>47372</v>
      </c>
      <c r="K41" s="80">
        <v>39598</v>
      </c>
      <c r="L41" s="8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</row>
    <row r="42" spans="1:1305" s="5" customFormat="1" ht="18" customHeight="1" x14ac:dyDescent="0.2">
      <c r="A42" s="88" t="s">
        <v>33</v>
      </c>
      <c r="B42" s="49" t="s">
        <v>17</v>
      </c>
      <c r="C42" s="50">
        <v>67817</v>
      </c>
      <c r="D42" s="50">
        <v>50863</v>
      </c>
      <c r="E42" s="50">
        <v>5300</v>
      </c>
      <c r="F42" s="87">
        <v>4805</v>
      </c>
      <c r="G42" s="56" t="s">
        <v>47</v>
      </c>
      <c r="H42" s="56" t="s">
        <v>47</v>
      </c>
      <c r="I42" s="52"/>
      <c r="J42" s="56" t="s">
        <v>47</v>
      </c>
      <c r="K42" s="56" t="s">
        <v>47</v>
      </c>
      <c r="L42" s="5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</row>
    <row r="43" spans="1:1305" s="6" customFormat="1" ht="18" customHeight="1" x14ac:dyDescent="0.2">
      <c r="A43" s="88" t="s">
        <v>32</v>
      </c>
      <c r="B43" s="76" t="s">
        <v>17</v>
      </c>
      <c r="C43" s="77">
        <v>689</v>
      </c>
      <c r="D43" s="77">
        <v>517</v>
      </c>
      <c r="E43" s="77">
        <v>150</v>
      </c>
      <c r="F43" s="79">
        <v>179</v>
      </c>
      <c r="G43" s="80">
        <v>689</v>
      </c>
      <c r="H43" s="80">
        <v>517</v>
      </c>
      <c r="I43" s="81"/>
      <c r="J43" s="80">
        <v>689</v>
      </c>
      <c r="K43" s="80">
        <v>517</v>
      </c>
      <c r="L43" s="8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</row>
    <row r="44" spans="1:1305" s="5" customFormat="1" ht="18" customHeight="1" x14ac:dyDescent="0.2">
      <c r="A44" s="75" t="s">
        <v>39</v>
      </c>
      <c r="B44" s="49" t="s">
        <v>17</v>
      </c>
      <c r="C44" s="50">
        <v>4769</v>
      </c>
      <c r="D44" s="50">
        <v>3576</v>
      </c>
      <c r="E44" s="50">
        <v>275</v>
      </c>
      <c r="F44" s="87">
        <v>682</v>
      </c>
      <c r="G44" s="50">
        <v>4769</v>
      </c>
      <c r="H44" s="50">
        <v>3576</v>
      </c>
      <c r="I44" s="52"/>
      <c r="J44" s="50">
        <v>4769</v>
      </c>
      <c r="K44" s="50">
        <v>3576</v>
      </c>
      <c r="L44" s="5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</row>
    <row r="45" spans="1:1305" s="6" customFormat="1" ht="18" customHeight="1" x14ac:dyDescent="0.2">
      <c r="A45" s="64" t="s">
        <v>13</v>
      </c>
      <c r="B45" s="89" t="s">
        <v>17</v>
      </c>
      <c r="C45" s="90">
        <f>SUM(C5:C44)</f>
        <v>5584382</v>
      </c>
      <c r="D45" s="90">
        <f>SUM(D5:D44)-D15-D24-D30-D34-D37</f>
        <v>3272581</v>
      </c>
      <c r="E45" s="90">
        <f>SUM(E5:E44)-E15-E24-E30-E34-E37</f>
        <v>2000000</v>
      </c>
      <c r="F45" s="91">
        <f>SUM(F5:F44)-F15-F24-F30-F34-F37</f>
        <v>1849473</v>
      </c>
      <c r="G45" s="90">
        <f>SUM(G5:G44)</f>
        <v>3910217</v>
      </c>
      <c r="H45" s="90">
        <f>SUM(H5:H44)-H15-H24-H30-H34-H37</f>
        <v>2732597</v>
      </c>
      <c r="I45" s="81"/>
      <c r="J45" s="92">
        <f>SUM(J5:J44)</f>
        <v>3782489</v>
      </c>
      <c r="K45" s="92">
        <f>SUM(K5:K44)-K15-K24-K30-K34-K37</f>
        <v>2683717</v>
      </c>
      <c r="L45" s="63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</row>
    <row r="46" spans="1:1305" s="5" customFormat="1" ht="28.15" customHeight="1" thickBot="1" x14ac:dyDescent="0.25">
      <c r="A46" s="20" t="s">
        <v>49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</row>
    <row r="50" spans="10:10" x14ac:dyDescent="0.2">
      <c r="J50" s="19"/>
    </row>
  </sheetData>
  <mergeCells count="12">
    <mergeCell ref="A10:A13"/>
    <mergeCell ref="A46:L46"/>
    <mergeCell ref="A24:A28"/>
    <mergeCell ref="A30:A32"/>
    <mergeCell ref="A15:A17"/>
    <mergeCell ref="A34:A36"/>
    <mergeCell ref="A37:A40"/>
    <mergeCell ref="J3:L3"/>
    <mergeCell ref="C3:E3"/>
    <mergeCell ref="G3:I3"/>
    <mergeCell ref="A5:A7"/>
    <mergeCell ref="A8:A9"/>
  </mergeCells>
  <pageMargins left="0.45" right="0.45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12"/>
  <sheetViews>
    <sheetView workbookViewId="0">
      <selection activeCell="G28" sqref="G27:G28"/>
    </sheetView>
  </sheetViews>
  <sheetFormatPr defaultRowHeight="12.75" x14ac:dyDescent="0.2"/>
  <sheetData>
    <row r="6" spans="1:1" x14ac:dyDescent="0.2">
      <c r="A6" s="1" t="s">
        <v>28</v>
      </c>
    </row>
    <row r="7" spans="1:1" x14ac:dyDescent="0.2">
      <c r="A7" s="12" t="s">
        <v>42</v>
      </c>
    </row>
    <row r="8" spans="1:1" x14ac:dyDescent="0.2">
      <c r="A8" s="12" t="s">
        <v>43</v>
      </c>
    </row>
    <row r="10" spans="1:1" x14ac:dyDescent="0.2">
      <c r="A10" s="1"/>
    </row>
    <row r="12" spans="1:1" x14ac:dyDescent="0.2">
      <c r="A12" s="1" t="s">
        <v>31</v>
      </c>
    </row>
  </sheetData>
  <phoneticPr fontId="4" type="noConversion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BSAI Gfish Harvest Specs AP-SSC</vt:lpstr>
      <vt:lpstr>Notes</vt:lpstr>
      <vt:lpstr>'BSAI Gfish Harvest Specs AP-SSC'!Print_Area</vt:lpstr>
    </vt:vector>
  </TitlesOfParts>
  <Company>US DOC/NOAA Fisheries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 DOC</dc:creator>
  <cp:lastModifiedBy>Steve MacLean</cp:lastModifiedBy>
  <cp:lastPrinted>2020-11-25T23:32:59Z</cp:lastPrinted>
  <dcterms:created xsi:type="dcterms:W3CDTF">2007-06-07T21:57:02Z</dcterms:created>
  <dcterms:modified xsi:type="dcterms:W3CDTF">2020-11-25T23:34:32Z</dcterms:modified>
</cp:coreProperties>
</file>